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G:\Mijn Drive\VJJF-Drive\05. Werking\02. Administratie\Beleidsplannen\Beleidsplan 2021-2024\"/>
    </mc:Choice>
  </mc:AlternateContent>
  <xr:revisionPtr revIDLastSave="0" documentId="13_ncr:1_{E8D9A151-BD1F-490B-9005-A1D508C22808}" xr6:coauthVersionLast="47" xr6:coauthVersionMax="47" xr10:uidLastSave="{00000000-0000-0000-0000-000000000000}"/>
  <bookViews>
    <workbookView xWindow="-120" yWindow="-120" windowWidth="29040" windowHeight="15840" firstSheet="16" activeTab="20" xr2:uid="{00000000-000D-0000-FFFF-FFFF00000000}"/>
  </bookViews>
  <sheets>
    <sheet name="BO 1.1 - Jeugd" sheetId="1" r:id="rId1"/>
    <sheet name="BO 1.2 - Stijlwerking" sheetId="2" r:id="rId2"/>
    <sheet name="BO 1.3 - Wedstrijdsport" sheetId="3" r:id="rId3"/>
    <sheet name="BO 2.1 - VTS" sheetId="4" r:id="rId4"/>
    <sheet name="BO 2.2 - Fed bijscholingen" sheetId="5" r:id="rId5"/>
    <sheet name="BO 3 - Informatieverspreiding" sheetId="6" r:id="rId6"/>
    <sheet name="BO 4.1 - Promotie van de clubs" sheetId="7" r:id="rId7"/>
    <sheet name="BO 4.2 - Promotie extern" sheetId="8" r:id="rId8"/>
    <sheet name="BF 1 - Jeugdsportproject" sheetId="9" r:id="rId9"/>
    <sheet name="BF 5 - Topsport" sheetId="10" r:id="rId10"/>
    <sheet name="GS 1 - Medisch GS" sheetId="11" r:id="rId11"/>
    <sheet name="GS 2 - Ethisch GS" sheetId="12" r:id="rId12"/>
    <sheet name="GS3 - Antidoping" sheetId="13" r:id="rId13"/>
    <sheet name="GBH 1 - Transparantie" sheetId="14" r:id="rId14"/>
    <sheet name="GBH 2 - Democratie" sheetId="15" r:id="rId15"/>
    <sheet name="GBH 3 - Interne ver. en contr." sheetId="16" r:id="rId16"/>
    <sheet name="TU - Tuchtwerking" sheetId="18" r:id="rId17"/>
    <sheet name="Algemene Werking" sheetId="19" r:id="rId18"/>
    <sheet name="Administratie" sheetId="20" r:id="rId19"/>
    <sheet name="Cijfer-totalen" sheetId="21" r:id="rId20"/>
    <sheet name="Cijfers voor AV en bestuur" sheetId="22" r:id="rId21"/>
    <sheet name="Adm. verplichtingen" sheetId="23" r:id="rId22"/>
  </sheets>
  <definedNames>
    <definedName name="_xlnm._FilterDatabase" localSheetId="21" hidden="1">'Adm. verplichtingen'!$A$1:$AD$1</definedName>
    <definedName name="_xlnm._FilterDatabase" localSheetId="18" hidden="1">Administratie!$A$1:$AD$52</definedName>
    <definedName name="_xlnm._FilterDatabase" localSheetId="17" hidden="1">'Algemene Werking'!$A$1:$AD$39</definedName>
    <definedName name="_xlnm._FilterDatabase" localSheetId="8" hidden="1">'BF 1 - Jeugdsportproject'!$A$1:$AD$23</definedName>
    <definedName name="_xlnm._FilterDatabase" localSheetId="9" hidden="1">'BF 5 - Topsport'!$A$1:$AD$1</definedName>
    <definedName name="_xlnm._FilterDatabase" localSheetId="0" hidden="1">'BO 1.1 - Jeugd'!$A$1:$AD$21</definedName>
    <definedName name="_xlnm._FilterDatabase" localSheetId="1" hidden="1">'BO 1.2 - Stijlwerking'!$A$1:$AD$20</definedName>
    <definedName name="_xlnm._FilterDatabase" localSheetId="2" hidden="1">'BO 1.3 - Wedstrijdsport'!$A$1:$AD$28</definedName>
    <definedName name="_xlnm._FilterDatabase" localSheetId="3" hidden="1">'BO 2.1 - VTS'!$A$1:$AD$19</definedName>
    <definedName name="_xlnm._FilterDatabase" localSheetId="4" hidden="1">'BO 2.2 - Fed bijscholingen'!$A$1:$AD$26</definedName>
    <definedName name="_xlnm._FilterDatabase" localSheetId="5" hidden="1">'BO 3 - Informatieverspreiding'!$A$1:$AD$28</definedName>
    <definedName name="_xlnm._FilterDatabase" localSheetId="6" hidden="1">'BO 4.1 - Promotie van de clubs'!$A$1:$AD$13</definedName>
    <definedName name="_xlnm._FilterDatabase" localSheetId="7" hidden="1">'BO 4.2 - Promotie extern'!$A$1:$AD$12</definedName>
    <definedName name="_xlnm._FilterDatabase" localSheetId="19" hidden="1">'Cijfer-totalen'!$A$1:$AD$1</definedName>
    <definedName name="_xlnm._FilterDatabase" localSheetId="15" hidden="1">'GBH 3 - Interne ver. en contr.'!$A$1:$AD$53</definedName>
    <definedName name="_xlnm._FilterDatabase" localSheetId="10" hidden="1">'GS 1 - Medisch GS'!$A$1:$AD$38</definedName>
    <definedName name="_xlnm._FilterDatabase" localSheetId="11" hidden="1">'GS 2 - Ethisch GS'!$A$1:$AD$62</definedName>
    <definedName name="_xlnm._FilterDatabase" localSheetId="12" hidden="1">'GS3 - Antidoping'!$A$1:$AD$1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8" roundtripDataSignature="AMtx7mhuSvhWR+xliQDtrqDQekI6IlBvhw=="/>
    </ext>
  </extLst>
</workbook>
</file>

<file path=xl/calcChain.xml><?xml version="1.0" encoding="utf-8"?>
<calcChain xmlns="http://schemas.openxmlformats.org/spreadsheetml/2006/main">
  <c r="O25" i="21" l="1"/>
  <c r="K14" i="22" s="1"/>
  <c r="M25" i="21"/>
  <c r="I14" i="22" s="1"/>
  <c r="L25" i="21"/>
  <c r="K25" i="21"/>
  <c r="G14" i="22" s="1"/>
  <c r="J25" i="21"/>
  <c r="I25" i="21"/>
  <c r="E14" i="22" s="1"/>
  <c r="H25" i="21"/>
  <c r="D14" i="22" s="1"/>
  <c r="N25" i="21"/>
  <c r="J14" i="22" s="1"/>
  <c r="W25" i="21"/>
  <c r="S14" i="22" s="1"/>
  <c r="V25" i="21"/>
  <c r="U25" i="21"/>
  <c r="Q14" i="22" s="1"/>
  <c r="T25" i="21"/>
  <c r="P14" i="22" s="1"/>
  <c r="S25" i="21"/>
  <c r="O14" i="22" s="1"/>
  <c r="R25" i="21"/>
  <c r="N14" i="22" s="1"/>
  <c r="Q25" i="21"/>
  <c r="M14" i="22" s="1"/>
  <c r="P25" i="21"/>
  <c r="L14" i="22" s="1"/>
  <c r="W23" i="21"/>
  <c r="V23" i="21"/>
  <c r="U23" i="21"/>
  <c r="T23" i="21"/>
  <c r="S23" i="21"/>
  <c r="R23" i="21"/>
  <c r="Q23" i="21"/>
  <c r="P23" i="21"/>
  <c r="W21" i="21"/>
  <c r="V21" i="21"/>
  <c r="U21" i="21"/>
  <c r="T21" i="21"/>
  <c r="S21" i="21"/>
  <c r="R21" i="21"/>
  <c r="Q21" i="21"/>
  <c r="P21" i="21"/>
  <c r="H14" i="22"/>
  <c r="F14" i="22"/>
  <c r="W32" i="21"/>
  <c r="S20" i="22" s="1"/>
  <c r="V32" i="21"/>
  <c r="R20" i="22" s="1"/>
  <c r="U32" i="21"/>
  <c r="Q20" i="22" s="1"/>
  <c r="T32" i="21"/>
  <c r="P20" i="22" s="1"/>
  <c r="S32" i="21"/>
  <c r="O20" i="22" s="1"/>
  <c r="R32" i="21"/>
  <c r="N20" i="22" s="1"/>
  <c r="Q32" i="21"/>
  <c r="M20" i="22" s="1"/>
  <c r="P32" i="21"/>
  <c r="L20" i="22" s="1"/>
  <c r="O32" i="21"/>
  <c r="K20" i="22" s="1"/>
  <c r="N32" i="21"/>
  <c r="J20" i="22" s="1"/>
  <c r="M32" i="21"/>
  <c r="I20" i="22" s="1"/>
  <c r="L32" i="21"/>
  <c r="H20" i="22" s="1"/>
  <c r="K32" i="21"/>
  <c r="G20" i="22" s="1"/>
  <c r="J32" i="21"/>
  <c r="F20" i="22" s="1"/>
  <c r="I32" i="21"/>
  <c r="E20" i="22" s="1"/>
  <c r="H32" i="21"/>
  <c r="D20" i="22" s="1"/>
  <c r="W31" i="21"/>
  <c r="S19" i="22" s="1"/>
  <c r="V31" i="21"/>
  <c r="R19" i="22" s="1"/>
  <c r="U31" i="21"/>
  <c r="Q19" i="22" s="1"/>
  <c r="T31" i="21"/>
  <c r="P19" i="22" s="1"/>
  <c r="S31" i="21"/>
  <c r="O19" i="22" s="1"/>
  <c r="R31" i="21"/>
  <c r="N19" i="22" s="1"/>
  <c r="Q31" i="21"/>
  <c r="M19" i="22" s="1"/>
  <c r="P31" i="21"/>
  <c r="L19" i="22" s="1"/>
  <c r="O31" i="21"/>
  <c r="K19" i="22" s="1"/>
  <c r="N31" i="21"/>
  <c r="J19" i="22" s="1"/>
  <c r="M31" i="21"/>
  <c r="I19" i="22" s="1"/>
  <c r="L31" i="21"/>
  <c r="H19" i="22" s="1"/>
  <c r="K31" i="21"/>
  <c r="G19" i="22" s="1"/>
  <c r="J31" i="21"/>
  <c r="F19" i="22" s="1"/>
  <c r="I31" i="21"/>
  <c r="E19" i="22" s="1"/>
  <c r="H31" i="21"/>
  <c r="D19" i="22" s="1"/>
  <c r="W30" i="21"/>
  <c r="S18" i="22" s="1"/>
  <c r="V30" i="21"/>
  <c r="R18" i="22" s="1"/>
  <c r="U30" i="21"/>
  <c r="Q18" i="22" s="1"/>
  <c r="T30" i="21"/>
  <c r="P18" i="22" s="1"/>
  <c r="S30" i="21"/>
  <c r="O18" i="22" s="1"/>
  <c r="R30" i="21"/>
  <c r="N18" i="22" s="1"/>
  <c r="Q30" i="21"/>
  <c r="M18" i="22" s="1"/>
  <c r="P30" i="21"/>
  <c r="L18" i="22" s="1"/>
  <c r="O30" i="21"/>
  <c r="K18" i="22" s="1"/>
  <c r="N30" i="21"/>
  <c r="J18" i="22" s="1"/>
  <c r="M30" i="21"/>
  <c r="I18" i="22" s="1"/>
  <c r="L30" i="21"/>
  <c r="H18" i="22" s="1"/>
  <c r="K30" i="21"/>
  <c r="G18" i="22" s="1"/>
  <c r="J30" i="21"/>
  <c r="F18" i="22" s="1"/>
  <c r="I30" i="21"/>
  <c r="E18" i="22" s="1"/>
  <c r="H30" i="21"/>
  <c r="D18" i="22" s="1"/>
  <c r="W29" i="21"/>
  <c r="S17" i="22" s="1"/>
  <c r="V29" i="21"/>
  <c r="R17" i="22" s="1"/>
  <c r="U29" i="21"/>
  <c r="Q17" i="22" s="1"/>
  <c r="T29" i="21"/>
  <c r="P17" i="22" s="1"/>
  <c r="S29" i="21"/>
  <c r="O17" i="22" s="1"/>
  <c r="R29" i="21"/>
  <c r="N17" i="22" s="1"/>
  <c r="Q29" i="21"/>
  <c r="M17" i="22" s="1"/>
  <c r="P29" i="21"/>
  <c r="L17" i="22" s="1"/>
  <c r="O29" i="21"/>
  <c r="K17" i="22" s="1"/>
  <c r="N29" i="21"/>
  <c r="J17" i="22" s="1"/>
  <c r="M29" i="21"/>
  <c r="I17" i="22" s="1"/>
  <c r="L29" i="21"/>
  <c r="H17" i="22" s="1"/>
  <c r="K29" i="21"/>
  <c r="G17" i="22" s="1"/>
  <c r="J29" i="21"/>
  <c r="F17" i="22" s="1"/>
  <c r="I29" i="21"/>
  <c r="E17" i="22" s="1"/>
  <c r="H29" i="21"/>
  <c r="D17" i="22" s="1"/>
  <c r="W28" i="21"/>
  <c r="W33" i="21" s="1"/>
  <c r="V28" i="21"/>
  <c r="U28" i="21"/>
  <c r="Q16" i="22" s="1"/>
  <c r="T28" i="21"/>
  <c r="P16" i="22" s="1"/>
  <c r="S28" i="21"/>
  <c r="R28" i="21"/>
  <c r="N16" i="22" s="1"/>
  <c r="Q28" i="21"/>
  <c r="M16" i="22" s="1"/>
  <c r="P28" i="21"/>
  <c r="O28" i="21"/>
  <c r="K16" i="22" s="1"/>
  <c r="N28" i="21"/>
  <c r="J16" i="22" s="1"/>
  <c r="M28" i="21"/>
  <c r="I16" i="22" s="1"/>
  <c r="L28" i="21"/>
  <c r="H16" i="22" s="1"/>
  <c r="K28" i="21"/>
  <c r="J28" i="21"/>
  <c r="F16" i="22" s="1"/>
  <c r="I28" i="21"/>
  <c r="I33" i="21" s="1"/>
  <c r="W27" i="21"/>
  <c r="S15" i="22" s="1"/>
  <c r="V27" i="21"/>
  <c r="R15" i="22" s="1"/>
  <c r="U27" i="21"/>
  <c r="Q15" i="22" s="1"/>
  <c r="T27" i="21"/>
  <c r="P15" i="22" s="1"/>
  <c r="S27" i="21"/>
  <c r="O15" i="22" s="1"/>
  <c r="R27" i="21"/>
  <c r="N15" i="22" s="1"/>
  <c r="Q27" i="21"/>
  <c r="M15" i="22" s="1"/>
  <c r="P27" i="21"/>
  <c r="L15" i="22" s="1"/>
  <c r="O27" i="21"/>
  <c r="K15" i="22" s="1"/>
  <c r="N27" i="21"/>
  <c r="J15" i="22" s="1"/>
  <c r="M27" i="21"/>
  <c r="I15" i="22" s="1"/>
  <c r="L27" i="21"/>
  <c r="H15" i="22" s="1"/>
  <c r="K27" i="21"/>
  <c r="G15" i="22" s="1"/>
  <c r="J27" i="21"/>
  <c r="F15" i="22" s="1"/>
  <c r="I27" i="21"/>
  <c r="E15" i="22" s="1"/>
  <c r="H27" i="21"/>
  <c r="D15" i="22" s="1"/>
  <c r="R14" i="22"/>
  <c r="O23" i="21"/>
  <c r="N23" i="21"/>
  <c r="M23" i="21"/>
  <c r="L23" i="21"/>
  <c r="K23" i="21"/>
  <c r="J23" i="21"/>
  <c r="I23" i="21"/>
  <c r="H23" i="21"/>
  <c r="W22" i="21"/>
  <c r="V22" i="21"/>
  <c r="U22" i="21"/>
  <c r="T22" i="21"/>
  <c r="S22" i="21"/>
  <c r="R22" i="21"/>
  <c r="Q22" i="21"/>
  <c r="P22" i="21"/>
  <c r="O22" i="21"/>
  <c r="N22" i="21"/>
  <c r="M22" i="21"/>
  <c r="L22" i="21"/>
  <c r="K22" i="21"/>
  <c r="J22" i="21"/>
  <c r="I22" i="21"/>
  <c r="H22" i="21"/>
  <c r="O21" i="21"/>
  <c r="N21" i="21"/>
  <c r="M21" i="21"/>
  <c r="L21" i="21"/>
  <c r="K21" i="21"/>
  <c r="J21" i="21"/>
  <c r="I21" i="21"/>
  <c r="H21" i="21"/>
  <c r="W19" i="21"/>
  <c r="S12" i="22" s="1"/>
  <c r="V19" i="21"/>
  <c r="R12" i="22" s="1"/>
  <c r="U19" i="21"/>
  <c r="Q12" i="22" s="1"/>
  <c r="T19" i="21"/>
  <c r="P12" i="22" s="1"/>
  <c r="S19" i="21"/>
  <c r="O12" i="22" s="1"/>
  <c r="R19" i="21"/>
  <c r="N12" i="22" s="1"/>
  <c r="Q19" i="21"/>
  <c r="M12" i="22" s="1"/>
  <c r="P19" i="21"/>
  <c r="O19" i="21"/>
  <c r="K12" i="22" s="1"/>
  <c r="N19" i="21"/>
  <c r="J12" i="22" s="1"/>
  <c r="M19" i="21"/>
  <c r="I12" i="22" s="1"/>
  <c r="L19" i="21"/>
  <c r="H12" i="22" s="1"/>
  <c r="K19" i="21"/>
  <c r="G12" i="22" s="1"/>
  <c r="J19" i="21"/>
  <c r="F12" i="22" s="1"/>
  <c r="I19" i="21"/>
  <c r="E12" i="22" s="1"/>
  <c r="H19" i="21"/>
  <c r="D12" i="22" s="1"/>
  <c r="W18" i="21"/>
  <c r="S11" i="22" s="1"/>
  <c r="V18" i="21"/>
  <c r="R11" i="22" s="1"/>
  <c r="U18" i="21"/>
  <c r="Q11" i="22" s="1"/>
  <c r="T18" i="21"/>
  <c r="P11" i="22" s="1"/>
  <c r="S18" i="21"/>
  <c r="O11" i="22" s="1"/>
  <c r="R18" i="21"/>
  <c r="N11" i="22" s="1"/>
  <c r="Q18" i="21"/>
  <c r="M11" i="22" s="1"/>
  <c r="P18" i="21"/>
  <c r="L11" i="22" s="1"/>
  <c r="O18" i="21"/>
  <c r="K11" i="22" s="1"/>
  <c r="N18" i="21"/>
  <c r="J11" i="22" s="1"/>
  <c r="M18" i="21"/>
  <c r="I11" i="22" s="1"/>
  <c r="L18" i="21"/>
  <c r="H11" i="22" s="1"/>
  <c r="K18" i="21"/>
  <c r="G11" i="22" s="1"/>
  <c r="J18" i="21"/>
  <c r="F11" i="22" s="1"/>
  <c r="I18" i="21"/>
  <c r="E11" i="22" s="1"/>
  <c r="H18" i="21"/>
  <c r="D11" i="22" s="1"/>
  <c r="W17" i="21"/>
  <c r="S10" i="22" s="1"/>
  <c r="V17" i="21"/>
  <c r="R10" i="22" s="1"/>
  <c r="U17" i="21"/>
  <c r="Q10" i="22" s="1"/>
  <c r="T17" i="21"/>
  <c r="P10" i="22" s="1"/>
  <c r="S17" i="21"/>
  <c r="O10" i="22" s="1"/>
  <c r="R17" i="21"/>
  <c r="N10" i="22" s="1"/>
  <c r="Q17" i="21"/>
  <c r="M10" i="22" s="1"/>
  <c r="P17" i="21"/>
  <c r="L10" i="22" s="1"/>
  <c r="O17" i="21"/>
  <c r="K10" i="22" s="1"/>
  <c r="N17" i="21"/>
  <c r="J10" i="22" s="1"/>
  <c r="M17" i="21"/>
  <c r="I10" i="22" s="1"/>
  <c r="L17" i="21"/>
  <c r="H10" i="22" s="1"/>
  <c r="K17" i="21"/>
  <c r="G10" i="22" s="1"/>
  <c r="J17" i="21"/>
  <c r="F10" i="22" s="1"/>
  <c r="I17" i="21"/>
  <c r="E10" i="22" s="1"/>
  <c r="H17" i="21"/>
  <c r="D10" i="22" s="1"/>
  <c r="W15" i="21"/>
  <c r="S9" i="22" s="1"/>
  <c r="V15" i="21"/>
  <c r="R9" i="22" s="1"/>
  <c r="U15" i="21"/>
  <c r="Q9" i="22" s="1"/>
  <c r="T15" i="21"/>
  <c r="P9" i="22" s="1"/>
  <c r="S15" i="21"/>
  <c r="O9" i="22" s="1"/>
  <c r="R15" i="21"/>
  <c r="N9" i="22" s="1"/>
  <c r="Q15" i="21"/>
  <c r="M9" i="22" s="1"/>
  <c r="P15" i="21"/>
  <c r="L9" i="22" s="1"/>
  <c r="O15" i="21"/>
  <c r="K9" i="22" s="1"/>
  <c r="N15" i="21"/>
  <c r="J9" i="22" s="1"/>
  <c r="M15" i="21"/>
  <c r="I9" i="22" s="1"/>
  <c r="L15" i="21"/>
  <c r="H9" i="22" s="1"/>
  <c r="K15" i="21"/>
  <c r="G9" i="22" s="1"/>
  <c r="J15" i="21"/>
  <c r="F9" i="22" s="1"/>
  <c r="I15" i="21"/>
  <c r="E9" i="22" s="1"/>
  <c r="H15" i="21"/>
  <c r="D9" i="22" s="1"/>
  <c r="W14" i="21"/>
  <c r="S8" i="22" s="1"/>
  <c r="V14" i="21"/>
  <c r="R8" i="22" s="1"/>
  <c r="U14" i="21"/>
  <c r="T14" i="21"/>
  <c r="S14" i="21"/>
  <c r="R14" i="21"/>
  <c r="Q14" i="21"/>
  <c r="M8" i="22" s="1"/>
  <c r="P14" i="21"/>
  <c r="O14" i="21"/>
  <c r="K8" i="22" s="1"/>
  <c r="N14" i="21"/>
  <c r="J8" i="22" s="1"/>
  <c r="M14" i="21"/>
  <c r="M16" i="21" s="1"/>
  <c r="L14" i="21"/>
  <c r="L16" i="21" s="1"/>
  <c r="K14" i="21"/>
  <c r="J14" i="21"/>
  <c r="J16" i="21" s="1"/>
  <c r="I14" i="21"/>
  <c r="E8" i="22" s="1"/>
  <c r="H14" i="21"/>
  <c r="D8" i="22" s="1"/>
  <c r="W11" i="21"/>
  <c r="V11" i="21"/>
  <c r="U11" i="21"/>
  <c r="T11" i="21"/>
  <c r="S11" i="21"/>
  <c r="R11" i="21"/>
  <c r="Q11" i="21"/>
  <c r="P11" i="21"/>
  <c r="O11" i="21"/>
  <c r="N11" i="21"/>
  <c r="M11" i="21"/>
  <c r="L11" i="21"/>
  <c r="K11" i="21"/>
  <c r="J11" i="21"/>
  <c r="I11" i="21"/>
  <c r="H11" i="21"/>
  <c r="W10" i="21"/>
  <c r="V10" i="21"/>
  <c r="U10" i="21"/>
  <c r="T10" i="21"/>
  <c r="S10" i="21"/>
  <c r="R10" i="21"/>
  <c r="Q10" i="21"/>
  <c r="P10" i="21"/>
  <c r="O10" i="21"/>
  <c r="N10" i="21"/>
  <c r="M10" i="21"/>
  <c r="L10" i="21"/>
  <c r="K10" i="21"/>
  <c r="J10" i="21"/>
  <c r="I10" i="21"/>
  <c r="H10" i="21"/>
  <c r="W9" i="21"/>
  <c r="S6" i="22" s="1"/>
  <c r="V9" i="21"/>
  <c r="R6" i="22" s="1"/>
  <c r="U9" i="21"/>
  <c r="Q6" i="22" s="1"/>
  <c r="T9" i="21"/>
  <c r="P6" i="22" s="1"/>
  <c r="S9" i="21"/>
  <c r="O6" i="22" s="1"/>
  <c r="R9" i="21"/>
  <c r="N6" i="22" s="1"/>
  <c r="Q9" i="21"/>
  <c r="M6" i="22" s="1"/>
  <c r="P9" i="21"/>
  <c r="L6" i="22" s="1"/>
  <c r="O9" i="21"/>
  <c r="K6" i="22" s="1"/>
  <c r="N9" i="21"/>
  <c r="J6" i="22" s="1"/>
  <c r="M9" i="21"/>
  <c r="I6" i="22" s="1"/>
  <c r="L9" i="21"/>
  <c r="H6" i="22" s="1"/>
  <c r="K9" i="21"/>
  <c r="G6" i="22" s="1"/>
  <c r="J9" i="21"/>
  <c r="F6" i="22" s="1"/>
  <c r="I9" i="21"/>
  <c r="E6" i="22" s="1"/>
  <c r="H9" i="21"/>
  <c r="D6" i="22" s="1"/>
  <c r="W7" i="21"/>
  <c r="V7" i="21"/>
  <c r="U7" i="21"/>
  <c r="T7" i="21"/>
  <c r="S7" i="21"/>
  <c r="R7" i="21"/>
  <c r="Q7" i="21"/>
  <c r="P7" i="21"/>
  <c r="O7" i="21"/>
  <c r="N7" i="21"/>
  <c r="M7" i="21"/>
  <c r="L7" i="21"/>
  <c r="K7" i="21"/>
  <c r="J7" i="21"/>
  <c r="I7" i="21"/>
  <c r="H7" i="21"/>
  <c r="W6" i="21"/>
  <c r="V6" i="21"/>
  <c r="U6" i="21"/>
  <c r="T6" i="21"/>
  <c r="S6" i="21"/>
  <c r="R6" i="21"/>
  <c r="Q6" i="21"/>
  <c r="P6" i="21"/>
  <c r="O6" i="21"/>
  <c r="N6" i="21"/>
  <c r="M6" i="21"/>
  <c r="L6" i="21"/>
  <c r="K6" i="21"/>
  <c r="J6" i="21"/>
  <c r="I6" i="21"/>
  <c r="H6" i="21"/>
  <c r="W4" i="21"/>
  <c r="S4" i="22" s="1"/>
  <c r="V4" i="21"/>
  <c r="R4" i="22" s="1"/>
  <c r="U4" i="21"/>
  <c r="Q4" i="22" s="1"/>
  <c r="T4" i="21"/>
  <c r="P4" i="22" s="1"/>
  <c r="S4" i="21"/>
  <c r="O4" i="22" s="1"/>
  <c r="R4" i="21"/>
  <c r="N4" i="22" s="1"/>
  <c r="Q4" i="21"/>
  <c r="M4" i="22" s="1"/>
  <c r="P4" i="21"/>
  <c r="L4" i="22" s="1"/>
  <c r="O4" i="21"/>
  <c r="K4" i="22" s="1"/>
  <c r="N4" i="21"/>
  <c r="J4" i="22" s="1"/>
  <c r="M4" i="21"/>
  <c r="I4" i="22" s="1"/>
  <c r="L4" i="21"/>
  <c r="H4" i="22" s="1"/>
  <c r="K4" i="21"/>
  <c r="G4" i="22" s="1"/>
  <c r="J4" i="21"/>
  <c r="F4" i="22" s="1"/>
  <c r="I4" i="21"/>
  <c r="E4" i="22" s="1"/>
  <c r="H4" i="21"/>
  <c r="D4" i="22" s="1"/>
  <c r="W3" i="21"/>
  <c r="S3" i="22" s="1"/>
  <c r="V3" i="21"/>
  <c r="R3" i="22" s="1"/>
  <c r="U3" i="21"/>
  <c r="Q3" i="22" s="1"/>
  <c r="T3" i="21"/>
  <c r="P3" i="22" s="1"/>
  <c r="S3" i="21"/>
  <c r="O3" i="22" s="1"/>
  <c r="R3" i="21"/>
  <c r="N3" i="22" s="1"/>
  <c r="Q3" i="21"/>
  <c r="M3" i="22" s="1"/>
  <c r="P3" i="21"/>
  <c r="L3" i="22" s="1"/>
  <c r="O3" i="21"/>
  <c r="K3" i="22" s="1"/>
  <c r="N3" i="21"/>
  <c r="J3" i="22" s="1"/>
  <c r="M3" i="21"/>
  <c r="I3" i="22" s="1"/>
  <c r="L3" i="21"/>
  <c r="H3" i="22" s="1"/>
  <c r="K3" i="21"/>
  <c r="G3" i="22" s="1"/>
  <c r="J3" i="21"/>
  <c r="F3" i="22" s="1"/>
  <c r="I3" i="21"/>
  <c r="E3" i="22" s="1"/>
  <c r="H3" i="21"/>
  <c r="D3" i="22" s="1"/>
  <c r="W2" i="21"/>
  <c r="S2" i="22" s="1"/>
  <c r="V2" i="21"/>
  <c r="R2" i="22" s="1"/>
  <c r="U2" i="21"/>
  <c r="Q2" i="22" s="1"/>
  <c r="T2" i="21"/>
  <c r="P2" i="22" s="1"/>
  <c r="S2" i="21"/>
  <c r="O2" i="22" s="1"/>
  <c r="R2" i="21"/>
  <c r="N2" i="22" s="1"/>
  <c r="Q2" i="21"/>
  <c r="M2" i="22" s="1"/>
  <c r="P2" i="21"/>
  <c r="O2" i="21"/>
  <c r="K2" i="22" s="1"/>
  <c r="N2" i="21"/>
  <c r="J2" i="22" s="1"/>
  <c r="M2" i="21"/>
  <c r="L2" i="21"/>
  <c r="H2" i="22" s="1"/>
  <c r="K2" i="21"/>
  <c r="G2" i="22" s="1"/>
  <c r="J2" i="21"/>
  <c r="F2" i="22" s="1"/>
  <c r="I2" i="21"/>
  <c r="E2" i="22" s="1"/>
  <c r="H2" i="21"/>
  <c r="D2" i="22" s="1"/>
  <c r="H2" i="20"/>
  <c r="H28" i="21" s="1"/>
  <c r="D16" i="22" s="1"/>
  <c r="K33" i="21" l="1"/>
  <c r="K16" i="21"/>
  <c r="I24" i="21"/>
  <c r="U16" i="21"/>
  <c r="R16" i="21"/>
  <c r="S16" i="21"/>
  <c r="J12" i="21"/>
  <c r="F7" i="22" s="1"/>
  <c r="H12" i="21"/>
  <c r="D7" i="22" s="1"/>
  <c r="P12" i="21"/>
  <c r="L7" i="22" s="1"/>
  <c r="Q8" i="21"/>
  <c r="M5" i="22" s="1"/>
  <c r="I8" i="21"/>
  <c r="E5" i="22" s="1"/>
  <c r="J35" i="22"/>
  <c r="R35" i="22"/>
  <c r="R40" i="22"/>
  <c r="H37" i="22"/>
  <c r="J33" i="22"/>
  <c r="F8" i="22"/>
  <c r="G8" i="22"/>
  <c r="H8" i="22"/>
  <c r="I8" i="22"/>
  <c r="O8" i="22"/>
  <c r="J24" i="21"/>
  <c r="P24" i="21"/>
  <c r="Q24" i="21"/>
  <c r="S24" i="21"/>
  <c r="S26" i="21" s="1"/>
  <c r="T24" i="21"/>
  <c r="V24" i="21"/>
  <c r="N24" i="21"/>
  <c r="U24" i="21"/>
  <c r="M12" i="21"/>
  <c r="I7" i="22" s="1"/>
  <c r="K12" i="21"/>
  <c r="G7" i="22" s="1"/>
  <c r="F30" i="22" s="1"/>
  <c r="L12" i="21"/>
  <c r="H7" i="22" s="1"/>
  <c r="W12" i="21"/>
  <c r="S7" i="22" s="1"/>
  <c r="V12" i="21"/>
  <c r="R7" i="22" s="1"/>
  <c r="O12" i="21"/>
  <c r="K7" i="22" s="1"/>
  <c r="U12" i="21"/>
  <c r="Q7" i="22" s="1"/>
  <c r="I12" i="21"/>
  <c r="E7" i="22" s="1"/>
  <c r="R12" i="21"/>
  <c r="N7" i="22" s="1"/>
  <c r="M8" i="21"/>
  <c r="I5" i="22" s="1"/>
  <c r="M5" i="21"/>
  <c r="H8" i="21"/>
  <c r="D5" i="22" s="1"/>
  <c r="T16" i="21"/>
  <c r="Q8" i="22"/>
  <c r="T12" i="21"/>
  <c r="P7" i="22" s="1"/>
  <c r="U8" i="21"/>
  <c r="Q5" i="22" s="1"/>
  <c r="J37" i="22"/>
  <c r="N35" i="22"/>
  <c r="H35" i="22"/>
  <c r="J34" i="22"/>
  <c r="R34" i="22"/>
  <c r="H34" i="22"/>
  <c r="F34" i="22"/>
  <c r="N34" i="22"/>
  <c r="H26" i="22"/>
  <c r="F26" i="22"/>
  <c r="H27" i="22"/>
  <c r="N26" i="22"/>
  <c r="T5" i="21"/>
  <c r="L5" i="21"/>
  <c r="R26" i="22"/>
  <c r="I2" i="22"/>
  <c r="H25" i="22" s="1"/>
  <c r="F25" i="22"/>
  <c r="N25" i="22"/>
  <c r="H39" i="22"/>
  <c r="P40" i="22"/>
  <c r="P42" i="22"/>
  <c r="D31" i="22"/>
  <c r="P39" i="22"/>
  <c r="H43" i="22"/>
  <c r="S33" i="21"/>
  <c r="H40" i="22"/>
  <c r="P43" i="22"/>
  <c r="H41" i="22"/>
  <c r="P41" i="22"/>
  <c r="V33" i="21"/>
  <c r="H32" i="22"/>
  <c r="R41" i="22"/>
  <c r="R42" i="22"/>
  <c r="R43" i="22"/>
  <c r="R31" i="22"/>
  <c r="F40" i="22"/>
  <c r="N40" i="22"/>
  <c r="F41" i="22"/>
  <c r="N41" i="22"/>
  <c r="F42" i="22"/>
  <c r="N42" i="22"/>
  <c r="F43" i="22"/>
  <c r="N43" i="22"/>
  <c r="N32" i="22"/>
  <c r="R32" i="22"/>
  <c r="E16" i="22"/>
  <c r="D39" i="22" s="1"/>
  <c r="G16" i="22"/>
  <c r="F39" i="22" s="1"/>
  <c r="O16" i="22"/>
  <c r="N39" i="22" s="1"/>
  <c r="R16" i="22"/>
  <c r="N8" i="21"/>
  <c r="J5" i="22" s="1"/>
  <c r="N12" i="21"/>
  <c r="J7" i="22" s="1"/>
  <c r="J26" i="22"/>
  <c r="J32" i="22"/>
  <c r="J31" i="22"/>
  <c r="J40" i="22"/>
  <c r="N33" i="21"/>
  <c r="J39" i="22"/>
  <c r="O33" i="21"/>
  <c r="K24" i="21"/>
  <c r="O24" i="21"/>
  <c r="L24" i="21"/>
  <c r="M24" i="21"/>
  <c r="H24" i="21"/>
  <c r="N33" i="22"/>
  <c r="R20" i="21"/>
  <c r="M20" i="21"/>
  <c r="H33" i="22"/>
  <c r="K20" i="21"/>
  <c r="S20" i="21"/>
  <c r="J20" i="21"/>
  <c r="L20" i="21"/>
  <c r="T20" i="21"/>
  <c r="U20" i="21"/>
  <c r="N29" i="22"/>
  <c r="J8" i="21"/>
  <c r="F5" i="22" s="1"/>
  <c r="K8" i="21"/>
  <c r="G5" i="22" s="1"/>
  <c r="K5" i="21"/>
  <c r="N27" i="22"/>
  <c r="U5" i="21"/>
  <c r="J27" i="22"/>
  <c r="J5" i="21"/>
  <c r="R5" i="21"/>
  <c r="S5" i="21"/>
  <c r="R27" i="22"/>
  <c r="R37" i="22"/>
  <c r="N37" i="22"/>
  <c r="R24" i="21"/>
  <c r="R26" i="21" s="1"/>
  <c r="W24" i="21"/>
  <c r="F38" i="22"/>
  <c r="J38" i="22"/>
  <c r="R38" i="22"/>
  <c r="P38" i="22"/>
  <c r="S12" i="21"/>
  <c r="O7" i="22" s="1"/>
  <c r="Q12" i="21"/>
  <c r="M7" i="22" s="1"/>
  <c r="R29" i="22"/>
  <c r="J29" i="22"/>
  <c r="H29" i="22"/>
  <c r="S8" i="21"/>
  <c r="O5" i="22" s="1"/>
  <c r="V8" i="21"/>
  <c r="R5" i="22" s="1"/>
  <c r="R8" i="21"/>
  <c r="N5" i="22" s="1"/>
  <c r="O8" i="21"/>
  <c r="K5" i="22" s="1"/>
  <c r="T8" i="21"/>
  <c r="P5" i="22" s="1"/>
  <c r="L8" i="21"/>
  <c r="H5" i="22" s="1"/>
  <c r="P8" i="21"/>
  <c r="L5" i="22" s="1"/>
  <c r="W8" i="21"/>
  <c r="S5" i="22" s="1"/>
  <c r="P8" i="22"/>
  <c r="N38" i="22"/>
  <c r="N8" i="22"/>
  <c r="L2" i="22"/>
  <c r="P5" i="21"/>
  <c r="H5" i="21"/>
  <c r="P29" i="22"/>
  <c r="L16" i="22"/>
  <c r="L39" i="22" s="1"/>
  <c r="P33" i="21"/>
  <c r="H33" i="21"/>
  <c r="P32" i="22"/>
  <c r="P34" i="22"/>
  <c r="L40" i="22"/>
  <c r="D41" i="22"/>
  <c r="L41" i="22"/>
  <c r="D42" i="22"/>
  <c r="D43" i="22"/>
  <c r="L8" i="22"/>
  <c r="L31" i="22" s="1"/>
  <c r="P16" i="21"/>
  <c r="H16" i="21"/>
  <c r="P37" i="22"/>
  <c r="L12" i="22"/>
  <c r="L35" i="22" s="1"/>
  <c r="P20" i="21"/>
  <c r="H20" i="21"/>
  <c r="D33" i="22"/>
  <c r="P26" i="22"/>
  <c r="D25" i="22"/>
  <c r="D27" i="22"/>
  <c r="D29" i="22"/>
  <c r="D32" i="22"/>
  <c r="L32" i="22"/>
  <c r="I16" i="21"/>
  <c r="D34" i="22"/>
  <c r="D35" i="22"/>
  <c r="D37" i="22"/>
  <c r="D38" i="22"/>
  <c r="D40" i="22"/>
  <c r="L42" i="22"/>
  <c r="P25" i="22"/>
  <c r="P33" i="22"/>
  <c r="P35" i="22"/>
  <c r="J42" i="22"/>
  <c r="N5" i="21"/>
  <c r="N16" i="21"/>
  <c r="N20" i="21"/>
  <c r="O16" i="21"/>
  <c r="F29" i="22"/>
  <c r="F33" i="22"/>
  <c r="F37" i="22"/>
  <c r="S16" i="22"/>
  <c r="D26" i="22"/>
  <c r="L33" i="22"/>
  <c r="L34" i="22"/>
  <c r="I20" i="21"/>
  <c r="L37" i="22"/>
  <c r="L38" i="22"/>
  <c r="L43" i="22"/>
  <c r="P27" i="22"/>
  <c r="O5" i="21"/>
  <c r="O20" i="21"/>
  <c r="F27" i="22"/>
  <c r="F32" i="22"/>
  <c r="F35" i="22"/>
  <c r="J41" i="22"/>
  <c r="Q5" i="21"/>
  <c r="Q16" i="21"/>
  <c r="Q20" i="21"/>
  <c r="Q33" i="21"/>
  <c r="L29" i="22"/>
  <c r="V5" i="21"/>
  <c r="V16" i="21"/>
  <c r="V20" i="21"/>
  <c r="L26" i="22"/>
  <c r="L27" i="22"/>
  <c r="I5" i="21"/>
  <c r="J25" i="22"/>
  <c r="R25" i="22"/>
  <c r="W5" i="21"/>
  <c r="W16" i="21"/>
  <c r="R33" i="22"/>
  <c r="W20" i="21"/>
  <c r="J43" i="22"/>
  <c r="J33" i="21"/>
  <c r="R33" i="21"/>
  <c r="L33" i="21"/>
  <c r="T33" i="21"/>
  <c r="H38" i="22"/>
  <c r="H42" i="22"/>
  <c r="M33" i="21"/>
  <c r="U33" i="21"/>
  <c r="U26" i="21" l="1"/>
  <c r="Q13" i="22" s="1"/>
  <c r="Q21" i="22" s="1"/>
  <c r="Q26" i="21"/>
  <c r="M13" i="22" s="1"/>
  <c r="M21" i="22" s="1"/>
  <c r="M26" i="21"/>
  <c r="I13" i="22" s="1"/>
  <c r="I21" i="22" s="1"/>
  <c r="I26" i="21"/>
  <c r="E13" i="22" s="1"/>
  <c r="E21" i="22" s="1"/>
  <c r="W26" i="21"/>
  <c r="S13" i="22" s="1"/>
  <c r="V26" i="21"/>
  <c r="R13" i="22" s="1"/>
  <c r="R21" i="22" s="1"/>
  <c r="T26" i="21"/>
  <c r="P13" i="22" s="1"/>
  <c r="P26" i="21"/>
  <c r="L13" i="22" s="1"/>
  <c r="O26" i="21"/>
  <c r="K13" i="22" s="1"/>
  <c r="K21" i="22" s="1"/>
  <c r="N26" i="21"/>
  <c r="J13" i="22" s="1"/>
  <c r="L26" i="21"/>
  <c r="H13" i="22" s="1"/>
  <c r="K26" i="21"/>
  <c r="G13" i="22" s="1"/>
  <c r="G21" i="22" s="1"/>
  <c r="J26" i="21"/>
  <c r="F13" i="22" s="1"/>
  <c r="H26" i="21"/>
  <c r="D13" i="22" s="1"/>
  <c r="F31" i="22"/>
  <c r="O13" i="22"/>
  <c r="N13" i="22"/>
  <c r="N21" i="22" s="1"/>
  <c r="P30" i="22"/>
  <c r="D30" i="22"/>
  <c r="L30" i="22"/>
  <c r="L28" i="22"/>
  <c r="D28" i="22"/>
  <c r="H31" i="22"/>
  <c r="R30" i="22"/>
  <c r="F28" i="22"/>
  <c r="N31" i="22"/>
  <c r="J30" i="22"/>
  <c r="I13" i="21"/>
  <c r="N30" i="22"/>
  <c r="H30" i="22"/>
  <c r="Q13" i="21"/>
  <c r="M13" i="21"/>
  <c r="J13" i="21"/>
  <c r="H13" i="21"/>
  <c r="P31" i="22"/>
  <c r="P28" i="22"/>
  <c r="U13" i="21"/>
  <c r="R39" i="22"/>
  <c r="N13" i="21"/>
  <c r="T13" i="21"/>
  <c r="K13" i="21"/>
  <c r="V13" i="21"/>
  <c r="O13" i="21"/>
  <c r="J28" i="22"/>
  <c r="N28" i="22"/>
  <c r="H28" i="22"/>
  <c r="R13" i="21"/>
  <c r="R34" i="21" s="1"/>
  <c r="S13" i="21"/>
  <c r="S34" i="21" s="1"/>
  <c r="W13" i="21"/>
  <c r="R28" i="22"/>
  <c r="L13" i="21"/>
  <c r="P13" i="21"/>
  <c r="L25" i="22"/>
  <c r="M34" i="21" l="1"/>
  <c r="Q34" i="21"/>
  <c r="N34" i="21"/>
  <c r="W34" i="21"/>
  <c r="V34" i="21"/>
  <c r="O34" i="21"/>
  <c r="U34" i="21"/>
  <c r="P36" i="22"/>
  <c r="P44" i="22" s="1"/>
  <c r="H36" i="22"/>
  <c r="H44" i="22" s="1"/>
  <c r="L34" i="21"/>
  <c r="L35" i="21" s="1"/>
  <c r="K34" i="21"/>
  <c r="I34" i="21"/>
  <c r="D36" i="22"/>
  <c r="D44" i="22" s="1"/>
  <c r="S21" i="22"/>
  <c r="R23" i="22" s="1"/>
  <c r="R36" i="22"/>
  <c r="R44" i="22" s="1"/>
  <c r="T34" i="21"/>
  <c r="P21" i="22"/>
  <c r="P23" i="22" s="1"/>
  <c r="L21" i="22"/>
  <c r="L23" i="22" s="1"/>
  <c r="L36" i="22"/>
  <c r="L44" i="22" s="1"/>
  <c r="P34" i="21"/>
  <c r="J36" i="22"/>
  <c r="J44" i="22" s="1"/>
  <c r="J21" i="22"/>
  <c r="J23" i="22" s="1"/>
  <c r="H21" i="22"/>
  <c r="H23" i="22" s="1"/>
  <c r="F21" i="22"/>
  <c r="F23" i="22" s="1"/>
  <c r="F36" i="22"/>
  <c r="F44" i="22" s="1"/>
  <c r="J34" i="21"/>
  <c r="H34" i="21"/>
  <c r="D21" i="22"/>
  <c r="D23" i="22" s="1"/>
  <c r="N36" i="22"/>
  <c r="N44" i="22" s="1"/>
  <c r="O21" i="22"/>
  <c r="N23" i="22" s="1"/>
  <c r="R35" i="21"/>
  <c r="N35" i="21" l="1"/>
  <c r="P35" i="21"/>
  <c r="V35" i="21"/>
  <c r="H35" i="21"/>
  <c r="J35" i="21"/>
  <c r="T35" i="21"/>
</calcChain>
</file>

<file path=xl/sharedStrings.xml><?xml version="1.0" encoding="utf-8"?>
<sst xmlns="http://schemas.openxmlformats.org/spreadsheetml/2006/main" count="4365" uniqueCount="1303">
  <si>
    <t>Niveau 1</t>
  </si>
  <si>
    <t>Niveau 2</t>
  </si>
  <si>
    <t>Nr. opdracht / doelstelling / actie (bv. BO1-SD2-OD3-A6)</t>
  </si>
  <si>
    <t>Niveau 3</t>
  </si>
  <si>
    <t>Omschrijving doelstelling - actie (SD1 = vetgedrukt; OD1 = schuingedrukt; actie is normaal)</t>
  </si>
  <si>
    <t>Indicator</t>
  </si>
  <si>
    <t>Analytische code 
-
(enkel op actieniveau)</t>
  </si>
  <si>
    <t>Begroting 2021 - kosten</t>
  </si>
  <si>
    <t>Begroting 2021 - opbrengsten</t>
  </si>
  <si>
    <t>Resultaten 2021 - kosten</t>
  </si>
  <si>
    <t>Resultaten 2021 - opbrengsten</t>
  </si>
  <si>
    <t>Begroting 2022 - kosten</t>
  </si>
  <si>
    <t>Begroting 2022 - opbrengsten</t>
  </si>
  <si>
    <t>Resultaten 2022 - kosten</t>
  </si>
  <si>
    <t>Resultaten 2022 - opbrengsten</t>
  </si>
  <si>
    <t>Begroting 2023 - kosten</t>
  </si>
  <si>
    <t>Begroting 2023 - opbrengsten</t>
  </si>
  <si>
    <t>Resultaten 2023 - kosten</t>
  </si>
  <si>
    <t>Resultaten 2023 - opbrengsten</t>
  </si>
  <si>
    <t>Begroting 2024 - kosten</t>
  </si>
  <si>
    <t>Begroting 2024 - opbrengsten</t>
  </si>
  <si>
    <t>Resultaten 2024 - kosten</t>
  </si>
  <si>
    <t>Resultaten 2024 - opbrengsten</t>
  </si>
  <si>
    <t>Timing (van wanneer tot wanneer)</t>
  </si>
  <si>
    <t>Status acties 2021</t>
  </si>
  <si>
    <t>Status 2022</t>
  </si>
  <si>
    <t>Status 2023</t>
  </si>
  <si>
    <t>Status 2024</t>
  </si>
  <si>
    <t>Evaluatie</t>
  </si>
  <si>
    <t>Meeteigenaar / verantwoordelijke</t>
  </si>
  <si>
    <t>Basiswerking</t>
  </si>
  <si>
    <t>BO1.1</t>
  </si>
  <si>
    <t>Jeugdsport</t>
  </si>
  <si>
    <t>BO1.1-SD1</t>
  </si>
  <si>
    <t>In 2024 is het aantal deelnemende clubs aan federale jeugdevenementen gestegen met 5% tegenover het referentiejaar 2020</t>
  </si>
  <si>
    <t>Aantal deelnemende clubs aan federale jeugdevementen op 31 december 2024 in vergelijking met de referentiedatum 31 december 2021</t>
  </si>
  <si>
    <t>1 januari 2021 tot 31 december 2024</t>
  </si>
  <si>
    <t>Zie apart document 'addendum werkingsverslag'</t>
  </si>
  <si>
    <t>David Van der Schoepen</t>
  </si>
  <si>
    <t>BO1.1-SD1-A1</t>
  </si>
  <si>
    <t>Opvolging inschrijvingen van jeugdevenementen</t>
  </si>
  <si>
    <t>voortdurend</t>
  </si>
  <si>
    <t>Gevorderde fase</t>
  </si>
  <si>
    <t>BO1.1-SD1-OD1</t>
  </si>
  <si>
    <t>Jaarlijks stijgt het aantal clubs dat deelneemt aan meerdaagse federale jeugdactiviteiten met minstens 1</t>
  </si>
  <si>
    <t xml:space="preserve">Jaarlijks totaal aantal deelnemende clubs aan meerdaagse federale jeugdactiviteiten </t>
  </si>
  <si>
    <t>Jaarlijks</t>
  </si>
  <si>
    <t>BO1.1-SD1-OD1-A1</t>
  </si>
  <si>
    <t>Organisatie Jeugdsportweekend</t>
  </si>
  <si>
    <t>I010301</t>
  </si>
  <si>
    <t>BO1.1-SD1-OD1-A2</t>
  </si>
  <si>
    <t>Ondersteuning van de jeugdcommissie</t>
  </si>
  <si>
    <t>I010304</t>
  </si>
  <si>
    <t>BO1.1-SD1-OD1-A3</t>
  </si>
  <si>
    <t>Opvolging planning bijeenkomsten</t>
  </si>
  <si>
    <t>BO1.1-SD1-OD2</t>
  </si>
  <si>
    <t>Op het jaarlijkse jeugdsportweekend wordt er minstens 1 wedstrijdgerelateerde activiteit aangeboden</t>
  </si>
  <si>
    <t>Jaarlijks aantal wedstrijdgerelateerde activiteiten die aangeboden worden op het Jeugdsportweekend</t>
  </si>
  <si>
    <t>BO1.1-SD1-OD2-A1</t>
  </si>
  <si>
    <t>Organisatie wedstrijdactiviteit</t>
  </si>
  <si>
    <t>I010305</t>
  </si>
  <si>
    <t>BO1.1-SD1-OD3</t>
  </si>
  <si>
    <t>Jaarlijks stijgt het aantal clubs dat deelneemt aan federale jeugdstages met minstens 3</t>
  </si>
  <si>
    <t>Jaarlijks aantal deelnemende clubs aan federale jeugdstages</t>
  </si>
  <si>
    <t>BO1.1-SD1-OD3-A1</t>
  </si>
  <si>
    <t>Organisatie federale jeugdactiviteiten</t>
  </si>
  <si>
    <t>I010302</t>
  </si>
  <si>
    <t>BO1.1-SD2</t>
  </si>
  <si>
    <t>Het gemiddelde aantal ingerichte gastlessen ju-jitsu i.f.v. de jeugd is minstens evenveel in de beleidsperiode 2021-2024 dan in de periode 2017-2020</t>
  </si>
  <si>
    <t>Het gemiddelde van het aantal gastlessen per jaar voor 2021-2024 tegenover dat voor de periode 2017-2020</t>
  </si>
  <si>
    <t>BO1.1-SD2-OD1</t>
  </si>
  <si>
    <t>Jaarlijks vinden er minstens 7 gastlessen jeugd-jitsu plaats</t>
  </si>
  <si>
    <t>Het jaarlijks aantal gastlessen jeugd-jitsu</t>
  </si>
  <si>
    <t>BO1.1-SD2-OD1-A1</t>
  </si>
  <si>
    <t>Organisatie gastlessen Jeugd-Jitsu</t>
  </si>
  <si>
    <t>I010401</t>
  </si>
  <si>
    <t>BO1.1-SD2-OD1-A2</t>
  </si>
  <si>
    <t>Ondersteuning sChOOL-Jitsu</t>
  </si>
  <si>
    <t>I010104</t>
  </si>
  <si>
    <t>BO1.1-SD3</t>
  </si>
  <si>
    <t>Het gemiddelde aantal clubs met een specifiek jeugdaanbod is tijdens de beleidsperiode 2021-2024 gestegen met minstens 10% tegenover de periode 2017-2020</t>
  </si>
  <si>
    <t>Het gemiddelde van het aantal clubs per jaar voor 2021-2024 tegenover dat voor de periode 2017-2020</t>
  </si>
  <si>
    <t>BO1.1-SD3-OD1</t>
  </si>
  <si>
    <t>Tegen het einde van 2023 is er een apart kanaal via sociale media voorzien dat zich richt tot jeugdleden van 13 tot 18 jaar</t>
  </si>
  <si>
    <t>Aantal socialmediakanalen gericht op jeugdleden van 13 tot 18 jaar</t>
  </si>
  <si>
    <t>Tot 31 december 2023</t>
  </si>
  <si>
    <t>BO1.1-SD3-OD1-A1</t>
  </si>
  <si>
    <t>Oprichting en actualisering sociaal mediakanaal voor 13-18-jarigen</t>
  </si>
  <si>
    <t>I010204</t>
  </si>
  <si>
    <t>in 2022</t>
  </si>
  <si>
    <t>Nog niet opgestart</t>
  </si>
  <si>
    <t>BO1.1-SD3-OD2</t>
  </si>
  <si>
    <t>Tegen 31 december 2022 is er een apart YouTube Kids-kanaal of playlist via het huidig VJJF-kanaal op YouTube voorzien dat zich richt tot jeugdleden tot en met 12 jaar</t>
  </si>
  <si>
    <t>Aantal kanalen en playlisten op YouTube gericht op jeugdleden tot en met 12 jaar</t>
  </si>
  <si>
    <t>Uiterlijk 31 december 2022</t>
  </si>
  <si>
    <t>BO1.1-SD3-OD2-A1</t>
  </si>
  <si>
    <t>Oprichting en actualisering YouTube-kanaal voor leden tot 12 jaar</t>
  </si>
  <si>
    <t>I010205</t>
  </si>
  <si>
    <t>BO1.2</t>
  </si>
  <si>
    <t>Stijlsport (recreatie)</t>
  </si>
  <si>
    <t>BO1.2-SD1</t>
  </si>
  <si>
    <t>De kwaliteit van de technische kennis is op het einde van de beleidsperiode gestegen met 5% tegenover het referentiejaar 2020</t>
  </si>
  <si>
    <t>De som van het aantal dangraden op 31 december 2024 t.o.v. de som van het aantal dangraden op 31 december 2020</t>
  </si>
  <si>
    <t>BO1.2-SD1-OD1</t>
  </si>
  <si>
    <t>Het aantal deelnames aan stijltechnische dangraadtrainingen is stabiel gebleven in de beleidsperiode 2021-2024 tegenover de periode 2017-2020</t>
  </si>
  <si>
    <t>Het gemiddeld aantal deelnames aan stijltechnische dangraadtrainingen per jaar voor 2021-2024 tegenover dat voor de periode 2017-2020</t>
  </si>
  <si>
    <t>BO1.2-SD1-OD1-A1</t>
  </si>
  <si>
    <t>Organisatie dangraadtrainingen</t>
  </si>
  <si>
    <t>II010101</t>
  </si>
  <si>
    <t>Voortdurend</t>
  </si>
  <si>
    <t>In opstartfase</t>
  </si>
  <si>
    <t>BO1.2-SD1-OD2</t>
  </si>
  <si>
    <t>Het gemiddeld aantal deelnames aan regionale stages per jaar voor 2021-2024 tegenover dat voor de periode 2017-2020</t>
  </si>
  <si>
    <t>BO1.2-SD1-OD2-A1</t>
  </si>
  <si>
    <t>Ondersteuning Algemeen Technische Commissie en stijlkern</t>
  </si>
  <si>
    <t>II010205</t>
  </si>
  <si>
    <t>BO1.2-SD1-OD2-A2</t>
  </si>
  <si>
    <t>Opvolging planning bijeenkomsten stijltechnische commissies</t>
  </si>
  <si>
    <t>BO1.2-SD1-OD2-A3</t>
  </si>
  <si>
    <t>Opvolging planning bijeenkomsten Algemeen Technische Commissie</t>
  </si>
  <si>
    <t>BO1.2-SD1-OD3</t>
  </si>
  <si>
    <t>BO1.2-SD1-OD3-A1</t>
  </si>
  <si>
    <t>Centrale dangraadtraining / Dag van de Ju-Jitsu Club</t>
  </si>
  <si>
    <t>II010401</t>
  </si>
  <si>
    <t>BO1.2-SD1-OD3-A2</t>
  </si>
  <si>
    <t>Dangraadexamens (shodan shiken)</t>
  </si>
  <si>
    <t>II010301</t>
  </si>
  <si>
    <t>Voldaan</t>
  </si>
  <si>
    <t>BO1.2-SD1-OD3-A3</t>
  </si>
  <si>
    <t>Provinciale trainingen</t>
  </si>
  <si>
    <t>II010103</t>
  </si>
  <si>
    <t>BO1.2-SD1-OD3-A4</t>
  </si>
  <si>
    <t>Ondersteuning provinciale comités</t>
  </si>
  <si>
    <t>VIII010109</t>
  </si>
  <si>
    <t>Jan Van Gestel</t>
  </si>
  <si>
    <t>BO1.2-SD1-OD4</t>
  </si>
  <si>
    <t>Het gemiddeld aantal deelnames aan federale stages per jaar voor 2021-2024 tegenover dat voor de periode 2017-2020</t>
  </si>
  <si>
    <t>BO1.2-SD1-OD4-A1</t>
  </si>
  <si>
    <t>Multistijlstage</t>
  </si>
  <si>
    <t>II010201</t>
  </si>
  <si>
    <t>BO1.2-SD1-OD4-A2</t>
  </si>
  <si>
    <t>Ondersteuning stijlgroepen en stijlen zonder eigen werking</t>
  </si>
  <si>
    <t>II010105</t>
  </si>
  <si>
    <t>BO1.2-SD1-OD4-A3</t>
  </si>
  <si>
    <t>Ondersteuning stijlgroepen en stijlen met eigen werking</t>
  </si>
  <si>
    <t>II010104</t>
  </si>
  <si>
    <t>Orsi Pintér</t>
  </si>
  <si>
    <t>BO1.2-SD1-OD4-A4</t>
  </si>
  <si>
    <t>Stijltechnische stages</t>
  </si>
  <si>
    <t>II010202</t>
  </si>
  <si>
    <t>BO1.2-SD1-OD4-A5</t>
  </si>
  <si>
    <t>Provinciale stages</t>
  </si>
  <si>
    <t>II010203</t>
  </si>
  <si>
    <t>BO1.3</t>
  </si>
  <si>
    <t>Wedstrijdsport</t>
  </si>
  <si>
    <t>BO1.3-SD1</t>
  </si>
  <si>
    <t>Uiterlijk 31 december 2024</t>
  </si>
  <si>
    <t>BO1.3-SD1-OD1</t>
  </si>
  <si>
    <t>Tegen het einde van de beleidsperiode 2021-2024 worden er jaarlijks open wedstrijdtrainingen Fighting System georganiseerd in alle Vlaamse provincies</t>
  </si>
  <si>
    <t>Aantal open wedstrijdtrainingen fighting system per provincie</t>
  </si>
  <si>
    <t>BO1.3-SD1-OD1-A1</t>
  </si>
  <si>
    <t>Ondersteuning disciplinewerking (incl. aankoop materiaal)</t>
  </si>
  <si>
    <t>III010301</t>
  </si>
  <si>
    <t>Glenn De Vleesschauwer</t>
  </si>
  <si>
    <t>BO1.3-SD1-OD1-A2</t>
  </si>
  <si>
    <t>Organisatie wedstrijdtrainingen en -stages op regionaal en provinciaal niveau</t>
  </si>
  <si>
    <t>III010105</t>
  </si>
  <si>
    <t>BO1.3-SD1-OD1-A3</t>
  </si>
  <si>
    <t>Opvolging planning bijeenkomsten disciplinecommissies</t>
  </si>
  <si>
    <t>1x/jaar</t>
  </si>
  <si>
    <t>Niet (langer) van toepassing</t>
  </si>
  <si>
    <t>BO1.3-SD1-OD2</t>
  </si>
  <si>
    <t>Aantal open wedstrijdtrainingen fighting system in de kalenderjaren 2023 en 2024</t>
  </si>
  <si>
    <t>1 januari 2023 tot 31 december 2024</t>
  </si>
  <si>
    <t>zie OD1/A2</t>
  </si>
  <si>
    <t>BO1.3-SD1-OD3</t>
  </si>
  <si>
    <t>Aantal open provinciale duo-trainingen per kalenderjaar</t>
  </si>
  <si>
    <t>van 1 januari 2024 tot 31 december 2024</t>
  </si>
  <si>
    <t>Ondersteuning disciplinecommissies</t>
  </si>
  <si>
    <t>BO1.3-SD1-OD4</t>
  </si>
  <si>
    <t>van 1 januari 2021 tot 31 december 2024</t>
  </si>
  <si>
    <t>BO1.3-SD1-OD4-A1</t>
  </si>
  <si>
    <t>Organisatie wedstrijden op nationaal, federaal en provinciaal niveau</t>
  </si>
  <si>
    <t>III010106</t>
  </si>
  <si>
    <t>BO1.3-SD1-OD5</t>
  </si>
  <si>
    <t>Tegen het einde van de beleidsperiode vindt er jaarlijks in elke provincie minstens een kampioenschap plaats</t>
  </si>
  <si>
    <t>Aantal kampioenschappen per provincie per jaar</t>
  </si>
  <si>
    <t>BO1.3-SD1-OD6</t>
  </si>
  <si>
    <t>Tegen 31 december 2023 is er een handleiding voor Sportdata uitgewerkt</t>
  </si>
  <si>
    <t>Het bestaan van een handleiding Sportdata</t>
  </si>
  <si>
    <t>1 januari 2021 tot 31 december 2021</t>
  </si>
  <si>
    <t>BO1.3-SD1-OD6-A1</t>
  </si>
  <si>
    <t>Opvolging planning bijeenkomsten wedstrijdorganisatiecommissie</t>
  </si>
  <si>
    <t>Financiële ondersteuning van erkende en ondersteunde wedstrijden</t>
  </si>
  <si>
    <t>III010101</t>
  </si>
  <si>
    <t>BO1.3-SD1-OD6-A2</t>
  </si>
  <si>
    <t>Ondersteuning wedstrijdorganisatiecommissie</t>
  </si>
  <si>
    <t>III010102</t>
  </si>
  <si>
    <t>BO1.3-SD1-OD6-A3</t>
  </si>
  <si>
    <t>Ondersteuning scheidsrechterscommissie</t>
  </si>
  <si>
    <t>III010201</t>
  </si>
  <si>
    <t>BO1.3-SD1-OD6-A4</t>
  </si>
  <si>
    <t>Coördinatie en contactpunt scheidsrechterwerking</t>
  </si>
  <si>
    <t>BO1.3-SD1-OD6-A5</t>
  </si>
  <si>
    <t>Opvolging planning bijeenkomsten scheidsrechterscommissie</t>
  </si>
  <si>
    <t>BO1.3-SD1-OD7</t>
  </si>
  <si>
    <t>Tegen 31 december 2022 is er een systeem uitgewerkt waarbij de wedstrijdorganisatie de medische keuring kan verifiëren via de lidkaart</t>
  </si>
  <si>
    <t>Het bestaan van een controlesysteem voor de medische keuring via het online ledenbestand</t>
  </si>
  <si>
    <t>1 januari 2021 tot 31 december 2022</t>
  </si>
  <si>
    <t>Medische commissie</t>
  </si>
  <si>
    <t>BO1.3-SD1-OD7-A1</t>
  </si>
  <si>
    <t>Opvolging van inschrijvingen en afrekeningen wedstrijdevenementen</t>
  </si>
  <si>
    <t>BO1.3-SD1-OD8</t>
  </si>
  <si>
    <t>In 2021 wordt er nieuw materiaal aangekocht ter assistentie van de wedstrijdwerking</t>
  </si>
  <si>
    <t>Aankoop van nieuw materiaal voor de wedstrijdwerking</t>
  </si>
  <si>
    <t>BO1.3-SD1-OD8-A1</t>
  </si>
  <si>
    <t>Aankoop van materiaal (i.f.v. de nationale wedstrijdorganisatie)</t>
  </si>
  <si>
    <t>III010401</t>
  </si>
  <si>
    <t>Tussen 1 januari 2021 en 31 december 2021</t>
  </si>
  <si>
    <t>BO2.1</t>
  </si>
  <si>
    <t>VTS-opleidingen</t>
  </si>
  <si>
    <t>BO2.1-SD1</t>
  </si>
  <si>
    <t>Tegen het einde van de beleidsperiode 2021-2024 is het opleidingsniveau van de V.J.J.F. vzw gestegen met 10%</t>
  </si>
  <si>
    <t>Totaal aantal VTS-opleidingspunten (0,5 = Aspirant-Initiator; 2 = Initiator; 3 = Instructeur B en Trainer B; 4 = Trainer A en Leraar A)</t>
  </si>
  <si>
    <t>BO2.1-SD1-A1</t>
  </si>
  <si>
    <t>Coronasteun e-learning VTS / Sport Vlaanderen</t>
  </si>
  <si>
    <t>IV010601</t>
  </si>
  <si>
    <t>BO2.1-SD1-OD1</t>
  </si>
  <si>
    <t>Aantal VTS-opleidingen Aspirant-Initiator Ju-Jitsu per jaar</t>
  </si>
  <si>
    <t>BO2.1-SD1-OD1-A1</t>
  </si>
  <si>
    <t>Organisatie opleiding Start 2 Coach / Aspirant-Initiator Ju-Jitsu</t>
  </si>
  <si>
    <t>IV010201</t>
  </si>
  <si>
    <t>BO2.1-SD1-OD1-A2</t>
  </si>
  <si>
    <t>BO2.1-SD1-OD2</t>
  </si>
  <si>
    <t>In de beleidsperiode 2021-2024 werden minstens 2 VTS-opleidingen Initiator Ju-Jitsu opgestart</t>
  </si>
  <si>
    <t>Aantal VTS-opleidingen Initiator Ju-Jitsu</t>
  </si>
  <si>
    <t>BO2.1-SD1-OD2-A1</t>
  </si>
  <si>
    <t>Organisatie voorbereidingslessen toelatingsproef Initiator Ju-Jitsu</t>
  </si>
  <si>
    <t>IV010104</t>
  </si>
  <si>
    <t>1ste semester</t>
  </si>
  <si>
    <t>BO2.1-SD1-OD2-A2</t>
  </si>
  <si>
    <t>Organisatie Toelatingsproeven Initiator Ju-Jitsu</t>
  </si>
  <si>
    <t>IV010103</t>
  </si>
  <si>
    <t>1 keer in het voorjaar en 1 keer in het najaar</t>
  </si>
  <si>
    <t>Yentl Ninanne</t>
  </si>
  <si>
    <t>BO2.1-SD1-OD2-A3</t>
  </si>
  <si>
    <t>Organisatie opleiding Initiator Ju-Jitsu</t>
  </si>
  <si>
    <t>IV010301</t>
  </si>
  <si>
    <t>BO2.1-SD1-OD3</t>
  </si>
  <si>
    <t>In de beleidsperiode 2021-2024 werd minstens 1 VTS-opleiding Instructeur B Ju-Jitsu opgestart</t>
  </si>
  <si>
    <t>Aantal VTS-opleidingen Instructeur B Ju-Jitsu</t>
  </si>
  <si>
    <t>BO2.1-SD1-OD3-A1</t>
  </si>
  <si>
    <t>Organisatie opleiding Instructeur B Ju-Jitsu</t>
  </si>
  <si>
    <t>IV010401</t>
  </si>
  <si>
    <t>In 2022</t>
  </si>
  <si>
    <t>BO2.1-SD1-OD4</t>
  </si>
  <si>
    <t>Voor het einde van de beleidsperiode is er een opleiding Trainer B Ju-Jitsu opgestart</t>
  </si>
  <si>
    <t>Aantal VTS-opleidingen Trainer B Ju-Jitsu</t>
  </si>
  <si>
    <t>BO2.1-SD1-OD4-A1</t>
  </si>
  <si>
    <t>Opvolging VTS-denkcelwerking</t>
  </si>
  <si>
    <t>IV010107</t>
  </si>
  <si>
    <t>BO2.1-SD1-OD4-A2</t>
  </si>
  <si>
    <t>Uitschrijven en updaten cursusmateriaal en e-learning VTS</t>
  </si>
  <si>
    <t>IV010108</t>
  </si>
  <si>
    <t>BO2.1-SD1-OD4-A3</t>
  </si>
  <si>
    <t>IV010501</t>
  </si>
  <si>
    <t>In 2023</t>
  </si>
  <si>
    <t>BO2.1-SD1-OD4-A4</t>
  </si>
  <si>
    <t>Ondersteuning pedagogisch comité</t>
  </si>
  <si>
    <t>V010103</t>
  </si>
  <si>
    <t>BO2.1-SD1-OD4-A5</t>
  </si>
  <si>
    <t>Ondersteuning docentencomités</t>
  </si>
  <si>
    <t>IV010106</t>
  </si>
  <si>
    <t>BO2.2</t>
  </si>
  <si>
    <t>Federale bijscholingen</t>
  </si>
  <si>
    <t>BO2.2-SD1</t>
  </si>
  <si>
    <t>Het gemiddelde aantal federale bijscholingen tijdens de beleidsperiode 2021-2024 is met 10% gestegen tegenover het gemiddelde aantal bijscholingen tijdens de beleidsperiode 2017-2020</t>
  </si>
  <si>
    <t>Het jaarlijkse gemiddelde aantal federale bijscholingen tijdens de beleidsperiodes 2017-2020 en 2021-2024</t>
  </si>
  <si>
    <t>BO2.2-SD1-A1</t>
  </si>
  <si>
    <t>Coronasteun e-learning federale bijscholingen / Sport Vlaanderen</t>
  </si>
  <si>
    <t>V010301</t>
  </si>
  <si>
    <t>BO2.2-SD1-OD1</t>
  </si>
  <si>
    <t>Tegen het einde van 2023 beschikt de V.J.J.F. vzw over een bibliotheek die beschikbaar is voor haar leden</t>
  </si>
  <si>
    <t>Het bestaan van een bibliotheek op 31 december 2023</t>
  </si>
  <si>
    <t>1 januari 2021 tot 31 december 2023</t>
  </si>
  <si>
    <t>BO2.2-SD1-OD1-A1</t>
  </si>
  <si>
    <t>Aankoop van literair alsook audiovisueel materiaal omtrent de geschiedenis, filosofie, maatschappelijke en sporttechnische aspecten van het ju-jitsu</t>
  </si>
  <si>
    <t>V010206</t>
  </si>
  <si>
    <t>BO2.2-SD1-OD1-A2</t>
  </si>
  <si>
    <t>Ontwikkeling van literair alsook audiovisueel materiaal omtrent de geschiedenis, filosofie, maatschappelijke en sporttechnische aspecten van het ju-jitsu</t>
  </si>
  <si>
    <t>V010207</t>
  </si>
  <si>
    <t>BO2.2-SD1-OD2</t>
  </si>
  <si>
    <t>Tegen het einde van de beleidsperiode zijn er minstens 3 bijscholingen geweest over het project DOE-Jitsu</t>
  </si>
  <si>
    <t>Aantal bijscholingen DOE-Jitsu tegen 31 december 2024</t>
  </si>
  <si>
    <t>BO2.2-SD1-OD2-A1</t>
  </si>
  <si>
    <t>Organisatie sporttechnische bijscholingen</t>
  </si>
  <si>
    <t>V010202</t>
  </si>
  <si>
    <t>voorjaar en najaar</t>
  </si>
  <si>
    <t>BO2.2-SD1-OD3</t>
  </si>
  <si>
    <t>Tegen het einde van de beleidsperiode zijn er minstens 3 bijscholingen geweest over het project sChOOL-Jitsu</t>
  </si>
  <si>
    <t>Aantal bijscholingen sChOOL-Jitsu tegen 31 december 2024</t>
  </si>
  <si>
    <t>BO2.2-SD1-OD4</t>
  </si>
  <si>
    <t>Tegen het einde van 2022 is het cursusmateriaal Ju-Jitsu en Recht 1 en 2 herwerkt</t>
  </si>
  <si>
    <t>Herwerking cursusmateriaal Ju-Jitsu en Recht 1 en 2 tegen uiterlijk 31 december 2022</t>
  </si>
  <si>
    <t>BO2.2-SD1-OD4-A1</t>
  </si>
  <si>
    <t>Organisatie administratieve bijscholingen</t>
  </si>
  <si>
    <t>V010101</t>
  </si>
  <si>
    <t>BO2.2-SD1-OD5</t>
  </si>
  <si>
    <t>Tegen het einde van 2023 is het cursusmateriaal EHBO herwerkt</t>
  </si>
  <si>
    <t>Herwerking cursusmateriaal EHBO tegen uiterlijk 31 december 2023</t>
  </si>
  <si>
    <t>BO2.2-SD1-OD5-A1</t>
  </si>
  <si>
    <t>Ondersteuning van de medische commissie</t>
  </si>
  <si>
    <t>V010104</t>
  </si>
  <si>
    <t>BO2.2-SD1-OD5-A2</t>
  </si>
  <si>
    <t>Opvolging planning bijeenkomsten medische commissie</t>
  </si>
  <si>
    <t>2x/jaar</t>
  </si>
  <si>
    <t>BO2.2-SD1-OD6</t>
  </si>
  <si>
    <t>De V.J.J.F. vzw organiseert jaarlijks minstens een federale bijscholing voor club-APIs met als thema ‘grensoverschrijdend gedrag’</t>
  </si>
  <si>
    <t>Het aantal bijscholingen 'grensoverschreidend gedrag' per jaar</t>
  </si>
  <si>
    <t>BO2.2-SD1-OD6-A1</t>
  </si>
  <si>
    <t>Ondersteuning van de ethische commissie</t>
  </si>
  <si>
    <t>VI010101</t>
  </si>
  <si>
    <t>BO2.2-SD1-OD7</t>
  </si>
  <si>
    <t>De V.J.J.F. vzw organiseert jaarlijks minstens 3 federale bijscholingen waarbij Gezond en Ethisch Sporten voorname aandacht krijgt</t>
  </si>
  <si>
    <t>Het aantal bijscholingen API, EHBO, antidoping en andere in de thematiek</t>
  </si>
  <si>
    <t>1 januari 2021-31 december 2021; 1 januari 2023-31 december 2023</t>
  </si>
  <si>
    <t>BO2.2-SD1-OD7-A1</t>
  </si>
  <si>
    <t>Opvolging van inschrijvingen federale bijscholingen</t>
  </si>
  <si>
    <t>BO2.2-SD1-OD8</t>
  </si>
  <si>
    <t>Het aantal keer dat de V.J.J.F. vzw jaarlijks informatie verspreidt over Dynamo-opleidingen naar haar leden</t>
  </si>
  <si>
    <t>De federatie gebruikt minstens 2 vormen van sociale media</t>
  </si>
  <si>
    <t>Het aantal vormen van social media</t>
  </si>
  <si>
    <t>Het aantal verstuurde nieuwsbrieven per jaar</t>
  </si>
  <si>
    <t>Maandelijks tegen het einde van de maand</t>
  </si>
  <si>
    <t>BO3</t>
  </si>
  <si>
    <t>Informatieverspeiding naar de clubs en leden</t>
  </si>
  <si>
    <t>BO3-SD1</t>
  </si>
  <si>
    <t>Tegen het einde van de beleidsperiode is de algemene tevredenheid over de communicatie naar de leden minstens even goed tegenover het referentiejaar 2020</t>
  </si>
  <si>
    <t>Tevredenheidsmeting via vragenlijst naar alle leden</t>
  </si>
  <si>
    <t>In 2024</t>
  </si>
  <si>
    <t>BO3-SD1-OD1</t>
  </si>
  <si>
    <t>Tegen het einde van de beleidsperiode ontwikkelt de V.J.J.F. vzw een online instrument ter verbetering van het clubbeleid en de –organisatie</t>
  </si>
  <si>
    <t>De ontwikkeling van een nieuw instrument tegen het einde van de beleidsperiode</t>
  </si>
  <si>
    <t>BO3-SD1-OD1-A1</t>
  </si>
  <si>
    <t>Ontwikkeling van instrument 1</t>
  </si>
  <si>
    <t>VII020102</t>
  </si>
  <si>
    <t>Tegen 31 december 2024</t>
  </si>
  <si>
    <t>Wordt ten vroegste in 2022 opgestart.</t>
  </si>
  <si>
    <t>BO3-SD1-OD1-A2</t>
  </si>
  <si>
    <t>Ontwikkeling van audiovisueel instrument</t>
  </si>
  <si>
    <t>VII020103</t>
  </si>
  <si>
    <t>BO3-SD1-OD2</t>
  </si>
  <si>
    <t>Tegen het einde van de beleidsperiode is 90% van de leden tevreden over de communicatiemiddelen van de V.J.J.F. vzw</t>
  </si>
  <si>
    <t>BO3-SD1-OD2-A1</t>
  </si>
  <si>
    <t>De federatie beschikt over een geactualiseerde en moderne website</t>
  </si>
  <si>
    <t>VII010211</t>
  </si>
  <si>
    <t>BO3-SD1-OD2-A2</t>
  </si>
  <si>
    <t>De federatie communiceert via minstens 2 vormen van sociale media</t>
  </si>
  <si>
    <t>VII010212</t>
  </si>
  <si>
    <t>BO3-SD1-OD2-A3</t>
  </si>
  <si>
    <t>VII010205</t>
  </si>
  <si>
    <t>Maandelijks</t>
  </si>
  <si>
    <t>BO3-SD1-OD2-A4</t>
  </si>
  <si>
    <t>De federatie verdeelt minstens 1x per jaar clubpost</t>
  </si>
  <si>
    <t>VII010203</t>
  </si>
  <si>
    <t>BO3-SD1-OD2-A5</t>
  </si>
  <si>
    <t>VII010206</t>
  </si>
  <si>
    <t>BO3-SD1-OD2-A6</t>
  </si>
  <si>
    <t>Briefwisseling met de clubs</t>
  </si>
  <si>
    <t>VII010213</t>
  </si>
  <si>
    <t>Voornamelijk in september/oktober: dan worden er nieuwe lidkaarten opgestuurd. In augustus wordt er clubpost verzonden en alle andere berichtgeving verloopt standaard via e-mail, nieuwsbrief en de website.</t>
  </si>
  <si>
    <t>BO3-SD1-OD2-A7</t>
  </si>
  <si>
    <t>De V.J.J.F. vzw beschikt over een actuele online kalender</t>
  </si>
  <si>
    <t>BO3-SD1-OD2-A8</t>
  </si>
  <si>
    <t>De V.J.J.F. vzw maakt een affiche op voor alle grootschalige federale evenementen</t>
  </si>
  <si>
    <t>BO3-SD1-OD2-A9</t>
  </si>
  <si>
    <t>Ondersteuning communicatiecommissie</t>
  </si>
  <si>
    <t>IX010207</t>
  </si>
  <si>
    <t>BO3-SD1-OD2-A10</t>
  </si>
  <si>
    <t>Uitwerking en onderhoud online ledenbestand</t>
  </si>
  <si>
    <t>VII010214</t>
  </si>
  <si>
    <t>BO3-SD1-OD3</t>
  </si>
  <si>
    <t>Tegen 31 december 2021 kunnen de clubs en leden de voorzitters van alle federale commissies en comités per e-mail via de VJJF-website rechtstreeks contacteren</t>
  </si>
  <si>
    <t>De publicatie van de contactgegevens van iedere commissie- of comitévoorzitter op de VJJF-website tegen 31 december 2021</t>
  </si>
  <si>
    <t>In 2021</t>
  </si>
  <si>
    <t>BO3-SD1-OD4</t>
  </si>
  <si>
    <t>Publicatie van een vragenlijst tegen 31 december van elk kalenderjaar</t>
  </si>
  <si>
    <t>BO3-SD1-OD4-A1</t>
  </si>
  <si>
    <t>Opmaak en opvolging vragenlijst</t>
  </si>
  <si>
    <t>VII020301</t>
  </si>
  <si>
    <t>BO3-SD1-OD5</t>
  </si>
  <si>
    <t>Jaarlijks wordt er een persoonlijk onderhoud voorzien met minstens 20 clubs, en dit in de vorm van fysiek bezoek, een telefonisch onderhoud of per digitaal overleg (Skype, Teams, Meet), en dit omtrent hun ervaringen met de werking van de federatie</t>
  </si>
  <si>
    <t>Het aantal clubs waarmee jaarlijks een persoonlijk onderhoud plaatsvindt tegen 31 december van dat kalenderjaar</t>
  </si>
  <si>
    <t>Jaarlijks/Voortdurend</t>
  </si>
  <si>
    <t>BO3-SD1-OD5-A1</t>
  </si>
  <si>
    <t>Contactneming clubs</t>
  </si>
  <si>
    <t>BO3-SD1-OD5-A2</t>
  </si>
  <si>
    <t>VII020302</t>
  </si>
  <si>
    <t>BO3-SD1-OD6</t>
  </si>
  <si>
    <t>Tegen het einde van 2021 worden de e-mails naar het secretariaat meer bepaald via thematiek dan op naam</t>
  </si>
  <si>
    <t>Aanmaak van thematieke e-mailadressen tegen 31 december 2021</t>
  </si>
  <si>
    <t>BO3-SD1-OD6-A1</t>
  </si>
  <si>
    <t>Aanmaak e-mailadressen per thema</t>
  </si>
  <si>
    <t>VII020401</t>
  </si>
  <si>
    <t>BO3-SD1-OD7</t>
  </si>
  <si>
    <t>Het bestaan van een of meerdere presentaties over de werking van de federatie tegen 31 december 2022</t>
  </si>
  <si>
    <t>Tegen 31 december 2022</t>
  </si>
  <si>
    <t>BO3-SD1-OD7-A1</t>
  </si>
  <si>
    <t>Uitwerking toegankelijke versie handleiding federatie</t>
  </si>
  <si>
    <t>VII020501</t>
  </si>
  <si>
    <t>Tegen 31 december 2021</t>
  </si>
  <si>
    <t>BO4.1</t>
  </si>
  <si>
    <t>Promotie - van de clubs</t>
  </si>
  <si>
    <t>BO4.1-SD1</t>
  </si>
  <si>
    <t>Tegen het einde van de beleidsperiode is het ledenaantal van de V.J.J.F. vzw gestegen met 10% tegenover het referentiejaar 2020</t>
  </si>
  <si>
    <t>Aantal leden van de V.J.J.F. vzw op 31 december 2020 en op 31 december 2024</t>
  </si>
  <si>
    <t>BO4.1-SD1-OD1</t>
  </si>
  <si>
    <t>Tegen het einde van de beleidsperiode is 90% van de clubs tevreden over de materiële en online ondersteuning van de V.J.J.F. vzw</t>
  </si>
  <si>
    <t>BO4.1-SD1-OD1-A1</t>
  </si>
  <si>
    <t>Ontwikkeling nieuw promotiemateriaal voor de clubs</t>
  </si>
  <si>
    <t>VIII010110</t>
  </si>
  <si>
    <t>Vanwege een verandering in de huisstijl en in het logo van de VJJF, wordt al het promomateriaal van de VJJF herwerkt en verspreid.</t>
  </si>
  <si>
    <t>BO4.1-SD1-OD1-A2</t>
  </si>
  <si>
    <t>Opmaak gedrukt promotiemateriaal voor de clubs</t>
  </si>
  <si>
    <t>VIII010103</t>
  </si>
  <si>
    <t>BO4.1-SD1-OD1-A3</t>
  </si>
  <si>
    <t>Uitleendienst voor de clubs</t>
  </si>
  <si>
    <t>VIII010105</t>
  </si>
  <si>
    <t>BO4.1-SD1-OD1-A4</t>
  </si>
  <si>
    <t>Opvolging bestaand promotiemateriaal voor de clubs</t>
  </si>
  <si>
    <t>BO4.1-SD1-OD1-A6</t>
  </si>
  <si>
    <t>Opvolging samenkomst provinciale comités</t>
  </si>
  <si>
    <t>BO4.1-SD1-OD1-A7</t>
  </si>
  <si>
    <t>Organisatie nieuwjaarsgala / receptie</t>
  </si>
  <si>
    <t>IX010206</t>
  </si>
  <si>
    <t>In 2021 werd er vanwege Corona een zomerreceptie goerganiseerd i.p.v. een nieuwjaarsreceptie. Ook in 2022 wordt omwille van dezelfde redenen de receptie naar de zomer verplaats.</t>
  </si>
  <si>
    <t>BO4.1-SD1-OD1-A8</t>
  </si>
  <si>
    <t>Ondersteuning clubadministratie naar externen (bv. attesten)</t>
  </si>
  <si>
    <t>VIII010111</t>
  </si>
  <si>
    <t>BO4.1-SD1-OD1-A9</t>
  </si>
  <si>
    <t>webhosting-service voor de clubs</t>
  </si>
  <si>
    <t>VIII010112</t>
  </si>
  <si>
    <t>Er diende in 2021 zelfs extra webruimte te worden voorzien, wat gebeurd is.</t>
  </si>
  <si>
    <t>BO4.2</t>
  </si>
  <si>
    <t>Promotie - van de sporttak naar externen</t>
  </si>
  <si>
    <t>BO4.2-SD1</t>
  </si>
  <si>
    <t>Het aantal clubs dat is aangesloten bij de V.J.J.F. vzw is tegen het einde van de beleidsperiode gestegen met 10% tegenover het referentiejaar 2020</t>
  </si>
  <si>
    <t>Aantal clubs van de V.J.J.F. vzw op 31 december 2020 en op 31 december 2024</t>
  </si>
  <si>
    <t>Van 1 januari 2021 tot 31 december 2024</t>
  </si>
  <si>
    <t>BO4.2-SD1-OD1</t>
  </si>
  <si>
    <t>Het aantal evenementen ter promotie van de sporttak is voor de beleidsperiode 2021-2024 stabiel gebleven tegenover de vorige beleidsperiode</t>
  </si>
  <si>
    <t>Het gemiddeld aantal evenementen per jaar ter promotie van de sporttak voor 2021-2024 tegenover dat voor de periode 2017-2020</t>
  </si>
  <si>
    <t>BO4.2-SD1-OD1-A1</t>
  </si>
  <si>
    <t>Netwerking - club- en stijlbezoeken</t>
  </si>
  <si>
    <t>IX010208</t>
  </si>
  <si>
    <t>BO4.2-SD1-OD1-A2</t>
  </si>
  <si>
    <t>Ontwikkeling en opvolging promotiemateriaal V.J.J.F. vzw</t>
  </si>
  <si>
    <t>IX010209</t>
  </si>
  <si>
    <t>BO4.2-SD1-OD1-A3</t>
  </si>
  <si>
    <t>Organisatie en ondersteuning initiaties</t>
  </si>
  <si>
    <t>IX010301</t>
  </si>
  <si>
    <t>BO4.2-SD1-OD1-A4</t>
  </si>
  <si>
    <t>Ondersteuning demonstraties</t>
  </si>
  <si>
    <t>IX010302</t>
  </si>
  <si>
    <t>BO4.2-SD1-OD1-A5</t>
  </si>
  <si>
    <t>Ondersteuning goede doelen</t>
  </si>
  <si>
    <t>IX010303</t>
  </si>
  <si>
    <t>Minstens 1x per jaar</t>
  </si>
  <si>
    <t>BO4.2-SD1-OD1-A6</t>
  </si>
  <si>
    <t>Verspreiding persberichten</t>
  </si>
  <si>
    <t>IX010210</t>
  </si>
  <si>
    <t>BO4.2-SD2</t>
  </si>
  <si>
    <t>Tegen het einde van de beleidsperiode is de V.J.J.F. vzw tenminste 2 keer gesponsord voor haar werking of voor evenementen.</t>
  </si>
  <si>
    <t>Het aantal nieuwe sponsoringen in de beleidsperiode 2021-2024</t>
  </si>
  <si>
    <t>BO4.2-SD2-A1</t>
  </si>
  <si>
    <t>Opmaak sponsordossier</t>
  </si>
  <si>
    <t>IX010211</t>
  </si>
  <si>
    <t>Jaarlijks tegen 31 december</t>
  </si>
  <si>
    <t>We hebben een sponsordossier, maar deze dient aangevuld te worden en ook vormelijk een update te krijgen.</t>
  </si>
  <si>
    <t>Beleidsfocussen</t>
  </si>
  <si>
    <t>BF1</t>
  </si>
  <si>
    <t>BF1-SD1</t>
  </si>
  <si>
    <t>De kwaliteit van de jeugdwerking in de clubs, uitgedrukt in het gemiddelde aantal behaalde punten per jaar voor het jeugdsportfonds, is gestegen met minstens 10% bij het JSF 2024 t.o.v. het JSF 2020</t>
  </si>
  <si>
    <t>Het gemiddeld aantal punten per jaar voor het JSF op 31 december 2020 en op 31 december 2024</t>
  </si>
  <si>
    <t>BF1-SD1-OD1</t>
  </si>
  <si>
    <t>De op kwantiteit gebaseerde kwaliteitsgroei in de clubs, uitgedrukt in het gemiddelde aantal behaalde punten per jaar binnen het thema ‘basiswerking’, is gestegen met minstens 5% bij het JSF 2024 t.o.v. het JSF 2020</t>
  </si>
  <si>
    <t>Het gemiddeld aantal punten per jaar binnen het thema ‘basiswerking’ op 31 december 2020 en op 31 december 2024</t>
  </si>
  <si>
    <t>BF1-SD1-OD2</t>
  </si>
  <si>
    <t>Het totale aantal door de clubs gescoorde punten voor het jeugdsportfonds op de onderdelen rond deelname aan en organiseren van jeugdinitiatieven m.b.t. het thema 'activiteiten' is gestegen met minstens 10% bij het JSF 2024 t.o.v. het JSF 2020</t>
  </si>
  <si>
    <t>Het gemiddeld aantal punten per jaar binnen het thema ‘activiteiten’ op 31 december 2020 en op 31 december 2024</t>
  </si>
  <si>
    <t>BF1-SD1-OD3</t>
  </si>
  <si>
    <t>Het totale aantal door de clubs gescoorde punten voor het jeugdsportfonds op de onderdelen rond ‘interne organisatie’ is gestegen met minstens 10% bij het JSF 2024 t.o.v. het JSF 2020</t>
  </si>
  <si>
    <t>Het gemiddeld aantal punten per jaar binnen het thema ‘interne organisatie’ op 31 december 2020 en op 31 december 2024</t>
  </si>
  <si>
    <t>BF1-SD1-OD4</t>
  </si>
  <si>
    <t>Het totale aantal door de clubs gescoorde punten voor het jeugdsportfonds op de onderdelen rond ‘gezond en ethisch sporten’ is gestegen met minstens 15% bij het JSF 2024 t.o.v. het JSF 2020</t>
  </si>
  <si>
    <t>Het gemiddeld aantal punten per jaar binnen het thema ‘gezond en ethisch sporten’ op 31 december 2020 en op 31 december 2024</t>
  </si>
  <si>
    <t>BF1-SD1-OD5</t>
  </si>
  <si>
    <t>Het totale aantal door de clubs gescoorde punten voor het jeugdsportfonds op de onderdelen rond ‘communicatie’ is gestegen met minstens 2% bij het JSF 2024 t.o.v. het JSF 2020</t>
  </si>
  <si>
    <t>Het gemiddeld aantal punten per jaar binnen het thema ‘communicatie’ op 31 december 2020 en op 31 december 2024</t>
  </si>
  <si>
    <t>BF1-SD1-OD6</t>
  </si>
  <si>
    <t>Het totale aantal door de clubs gescoorde punten voor het jeugdsportfonds op de onderdelen rond ‘promotie’ is gestegen met minstens 5% bij het JSF 2024 t.o.v. het JSF 2020</t>
  </si>
  <si>
    <t>Het gemiddeld aantal punten per jaar binnen het thema ‘promotie’ op 31 december 2020 en op 31 december 2024</t>
  </si>
  <si>
    <t>BF1-SD1-OD7</t>
  </si>
  <si>
    <t>Het opleidingsniveau van de clubs, uitgedrukt in het gemiddelde aantal behaalde punten per jaar binnen het thema ‘opleidingen’, is gestegen met minstens 10% bij het JSF 2024 t.o.v. het JSF 2020</t>
  </si>
  <si>
    <t>Het gemiddeld aantal punten per jaar binnen het thema ‘opleidingen’ op 31 december 2020 en op 31 december 2024</t>
  </si>
  <si>
    <t>BF1-SD2</t>
  </si>
  <si>
    <t>Bij het JSF 2024 zijn er 2 ‘All Star’ clubs meer dan bij het JSF 2020</t>
  </si>
  <si>
    <t>Het aantal 'All Star' clubs op 31 december 2020 en op 31 december 2024</t>
  </si>
  <si>
    <t>BF1-SD2-OD1</t>
  </si>
  <si>
    <t>Kwaliteitsniveau van de jeugdclubs, uitgedrukt in het per jaar behaalde aantal  kwaliteitssterren, is met minstens 10% gestegen bij het JSF 2024 t.o.v. het JSF 2020</t>
  </si>
  <si>
    <t>Het gemiddeld aantal kwaliteitssterren per jaar op 31 december 2020 en op 31 december 2024</t>
  </si>
  <si>
    <t>BF1-A1</t>
  </si>
  <si>
    <t>Subsidies aan de clubs</t>
  </si>
  <si>
    <t>BF1-A1-A1</t>
  </si>
  <si>
    <t>Bepaling van het budget voor de clubs</t>
  </si>
  <si>
    <t>BF1-A1-A2</t>
  </si>
  <si>
    <t>Communicatie totaal budget en gepersonaliseerd aanvraagformulier naar de clubs sturen</t>
  </si>
  <si>
    <t>BF1-A1-A3</t>
  </si>
  <si>
    <t>Ontvangst aanvraagformulier clubs</t>
  </si>
  <si>
    <t>BF1-A1-A4</t>
  </si>
  <si>
    <t>Verwerking aanvraagformulieren</t>
  </si>
  <si>
    <t>BF1-A1-A5</t>
  </si>
  <si>
    <t>Screening van 10 clubs</t>
  </si>
  <si>
    <t>BF1-A1-A6</t>
  </si>
  <si>
    <t>Toekenning van de subsidiebedragen en de kwaliteitssterren aan de clubs</t>
  </si>
  <si>
    <t>BF1-A1-A7</t>
  </si>
  <si>
    <t>Afrekening subsidies aan de clubs</t>
  </si>
  <si>
    <t>X02</t>
  </si>
  <si>
    <t>BF1-A2</t>
  </si>
  <si>
    <t>Overhead</t>
  </si>
  <si>
    <t>X01</t>
  </si>
  <si>
    <t>BF1-A3</t>
  </si>
  <si>
    <t>Coronasubsidie jeugdclubs SV</t>
  </si>
  <si>
    <t>X03</t>
  </si>
  <si>
    <t>BF1-A4</t>
  </si>
  <si>
    <t xml:space="preserve">Coronasubsidie aan clubs </t>
  </si>
  <si>
    <t>X04</t>
  </si>
  <si>
    <t>BF5</t>
  </si>
  <si>
    <t>Topsport</t>
  </si>
  <si>
    <t>BF5-SD1</t>
  </si>
  <si>
    <t>Tegen het einde van de beleidsperiode heeft de V.J.J.F. vzw minstens 15 podiumplaatsen op JJIF-erkende tornooien behaald</t>
  </si>
  <si>
    <t>Aantal podiumplaatsen op JJIF-erkende tornooien</t>
  </si>
  <si>
    <t>BF5-SD1-OD1</t>
  </si>
  <si>
    <t>Sporttechnische ondersteuning</t>
  </si>
  <si>
    <t>Topsport: algemeen</t>
  </si>
  <si>
    <t>XIII010102</t>
  </si>
  <si>
    <t>BF5-SD1-OD1-A1</t>
  </si>
  <si>
    <t>Organisatie nationale Topsporttrainingen</t>
  </si>
  <si>
    <t>XIII010103</t>
  </si>
  <si>
    <t>BF5-SD1-OD1-A2</t>
  </si>
  <si>
    <t>Deelname wedstrijden (incl. reisverzekering)</t>
  </si>
  <si>
    <t>XIII010104</t>
  </si>
  <si>
    <t>BF5-SD1-OD1-A3</t>
  </si>
  <si>
    <t>Organisatie internationale Topsportwedstrijden</t>
  </si>
  <si>
    <t>XIII010105</t>
  </si>
  <si>
    <t>BF5-SD1-OD1-A4</t>
  </si>
  <si>
    <t>Ondersteuning Topsportatleten</t>
  </si>
  <si>
    <t>XIII010106</t>
  </si>
  <si>
    <t>BF5-SD1-OD1-A5</t>
  </si>
  <si>
    <t>Andere (resultaten)</t>
  </si>
  <si>
    <t>XIII010107</t>
  </si>
  <si>
    <t>BF5-SD1-OD2</t>
  </si>
  <si>
    <t>Medische ondersteuning</t>
  </si>
  <si>
    <t>BF5-SD1-OD2-A1</t>
  </si>
  <si>
    <t>Sportmedische evaluatie</t>
  </si>
  <si>
    <t>XIII010204</t>
  </si>
  <si>
    <t>BF5-SD2</t>
  </si>
  <si>
    <t>Tegen 31 december 2024 is het aantal topsporters in aantal gestegen met 10% t.o.v. de refentiedatum van 31 december 2020</t>
  </si>
  <si>
    <t>het aantal topsporters</t>
  </si>
  <si>
    <t>BF5-SD2-OD1</t>
  </si>
  <si>
    <t>Administratieve ondersteuning</t>
  </si>
  <si>
    <t>BF5-SD2-OD1-A1</t>
  </si>
  <si>
    <t>XIII010304</t>
  </si>
  <si>
    <t>BF5-SD2-OD1-A2</t>
  </si>
  <si>
    <t>Ondersteuning Topsportcommissie (incl. vergoedingen TS-coaches)</t>
  </si>
  <si>
    <t>XIII010305</t>
  </si>
  <si>
    <t>BF5-SD2-OD1-A3</t>
  </si>
  <si>
    <t>Andere (aantal topsporters)</t>
  </si>
  <si>
    <t>XIII010306</t>
  </si>
  <si>
    <t>BF5-SD2-OD2</t>
  </si>
  <si>
    <t>Opleidingen</t>
  </si>
  <si>
    <t>BF5-SD2-OD2-A1</t>
  </si>
  <si>
    <t>Organisatie opleidingen Topsport</t>
  </si>
  <si>
    <t>XIII010401</t>
  </si>
  <si>
    <t>BF5-SD2-OD3</t>
  </si>
  <si>
    <t>Tegen 31 december 2022 heeft de Topsportwerking een onafhankelijke subsidiëringsstrategie uitgewerkt</t>
  </si>
  <si>
    <t>BF5-SD2-OD3-A1</t>
  </si>
  <si>
    <t>Verkoop sportmateriaal Topsport</t>
  </si>
  <si>
    <t>XIII010501</t>
  </si>
  <si>
    <t>BF5-SD2-OD3-A2</t>
  </si>
  <si>
    <t>Verkoop fanware Topsport</t>
  </si>
  <si>
    <t>XIII010502</t>
  </si>
  <si>
    <t>Gezond sporten</t>
  </si>
  <si>
    <t>GS1</t>
  </si>
  <si>
    <t>Medisch Gezond Sporten</t>
  </si>
  <si>
    <t>GS1-SD1</t>
  </si>
  <si>
    <t>Verplichtingen</t>
  </si>
  <si>
    <t>GS1-SD1-OD1</t>
  </si>
  <si>
    <t>Het bestaan van een medische commissie</t>
  </si>
  <si>
    <t>GS1-SD1-A1</t>
  </si>
  <si>
    <t>Implementatie medische commissie en betrokkenheid 1 arts</t>
  </si>
  <si>
    <t>GS1-SD1-A2</t>
  </si>
  <si>
    <t>Medisch sporten wordt verankerd als vast thema op de blanco bestuursagenda</t>
  </si>
  <si>
    <t>Tegen 30 juni 2021</t>
  </si>
  <si>
    <t>GS1-SD1-A3</t>
  </si>
  <si>
    <t>De federatie neemt tegen het einde van de beleidsperiode de regelgeving aangaande medisch gezond sporten op in haar intern reglement</t>
  </si>
  <si>
    <t>Opname regelgeving medisch gezond sporten in het intern reglement van de VJJF</t>
  </si>
  <si>
    <t>GS1-SD1-A4</t>
  </si>
  <si>
    <t>Tegen 31 december 2022 is het cursusmateriaal van de federale bijscholing EHBO herzien en aangepast</t>
  </si>
  <si>
    <t>Nieuwe editie cursusmateriaal EHBO</t>
  </si>
  <si>
    <t>GS1-SD1-OD2</t>
  </si>
  <si>
    <t>Analyse/preventie van sportspecifieke risico's (rapportering) en de leden hierover informeren</t>
  </si>
  <si>
    <t>Jaarlijkse opmaak en verspreiding document analyse en preventie sportspecifieke risico's</t>
  </si>
  <si>
    <t>GS1-SD1-OD2-A1</t>
  </si>
  <si>
    <t>Aanstelling van een GES-medewerker (personeelslid)</t>
  </si>
  <si>
    <t>Tegen 1 januari 2021</t>
  </si>
  <si>
    <t>GS1-SD1-OD2-A2</t>
  </si>
  <si>
    <t>Analyse sportspecifieke risico's</t>
  </si>
  <si>
    <t>GS1-SD1-OD2-A3</t>
  </si>
  <si>
    <t>Preventie van sportspecifieke risico's - intrinsiek</t>
  </si>
  <si>
    <t>Voorturend</t>
  </si>
  <si>
    <t>GS1-SD1-OD2-A4</t>
  </si>
  <si>
    <t>Preventie van sportspecifieke risico's - extrinsiek</t>
  </si>
  <si>
    <t>GS1-SD1-OD2-A5</t>
  </si>
  <si>
    <t>Opmaak anonieme statistieken lichamelijke schade</t>
  </si>
  <si>
    <t>GS1-SD1-OD2-A6</t>
  </si>
  <si>
    <t>Epidemiologische literatuurstudie voeren voor de detectie van kleinere letsels, overbelastingsletsels en chronische letsels</t>
  </si>
  <si>
    <t>GS1-SD1-OD2-A7</t>
  </si>
  <si>
    <t>Invullen van het document 'screeningsdocument letselpreventie ju-jitsu'</t>
  </si>
  <si>
    <t>GS1-SD1-OD2-A8</t>
  </si>
  <si>
    <t>Leden informeren over preventie letsels</t>
  </si>
  <si>
    <t>Voortdurend - Obi Nieuws april 2021</t>
  </si>
  <si>
    <t>GS1-SD1-OD2-A9</t>
  </si>
  <si>
    <t>Leden informeren over de bestrijding van letsels</t>
  </si>
  <si>
    <t>GS1-SD1-OD2-A10</t>
  </si>
  <si>
    <t>Informatie over letsels en letselpreventie opnemen in de verplichte bijscholingen EHBO</t>
  </si>
  <si>
    <t>GS1-SD1-OD3</t>
  </si>
  <si>
    <t>Sportmedisch geschiktheidsonderzoek (voor rapportering)</t>
  </si>
  <si>
    <t>Opmaak infodocument/tekst  sportmedisch geschiktheidsonderzoek</t>
  </si>
  <si>
    <t>GS1-SD1-OD3-A1</t>
  </si>
  <si>
    <t>Verplichting (ja/neen - voor wie)</t>
  </si>
  <si>
    <t>GS1-SD1-OD3-A2</t>
  </si>
  <si>
    <t>Aanbeveling (ja/nee - voor wie)</t>
  </si>
  <si>
    <t>GS1-SD1-OD3-A3</t>
  </si>
  <si>
    <t>De leden worden op de hoogte gesteld van de reglementen en richtlijnen m.b.t. sportmedisch geschiktheidsonderzoek</t>
  </si>
  <si>
    <t>GS1-SD1-OD3-A4</t>
  </si>
  <si>
    <t>De federatie promoot jaarlijks minstens een keer de website ‘sportkeuring.be’</t>
  </si>
  <si>
    <t>GS1-SD1-OD4</t>
  </si>
  <si>
    <t>Leeftijdsgrenzen (voor rapportering)</t>
  </si>
  <si>
    <t>Opmaak infodocument/tekst leeftijdsgrenzen en ju-jitsu</t>
  </si>
  <si>
    <t>GS1-SD1-OD4-A1</t>
  </si>
  <si>
    <t>Toepassing (ja/nee - omstandigheden) - zijn er leeftijdsgrenzen voor verschillende facetten van het ju-jitsu</t>
  </si>
  <si>
    <t>GS1-SD1-OD4-A2</t>
  </si>
  <si>
    <t>De leden worden op de hoogte gesteld van de reglementen en richtlijnen m.b.t. leeftijdsgrenzen</t>
  </si>
  <si>
    <t>Tegen 30 juni 2022</t>
  </si>
  <si>
    <t>GS1-SD1-OD5</t>
  </si>
  <si>
    <t>Informatieverstrekking naar leden</t>
  </si>
  <si>
    <t>Frequentie van informatieverstrekking via Obi Nieuws of gegeven bijscholingen</t>
  </si>
  <si>
    <t>GS1-SD1-OD5-A1</t>
  </si>
  <si>
    <t>over sportspecifieke risico's</t>
  </si>
  <si>
    <t>GS1-SD1-OD5-A2</t>
  </si>
  <si>
    <t>over genomen initiatieven ter bevordering van gezond sporten</t>
  </si>
  <si>
    <t>Op jaarlijkse Algemene Vergadering</t>
  </si>
  <si>
    <t>GS1-SD1-OD5-A3</t>
  </si>
  <si>
    <t>over het eigen beleid rond gezond sporten</t>
  </si>
  <si>
    <t>GS1-SD1-OD5-A4</t>
  </si>
  <si>
    <t>De federatie maakt tegen 31 december 2022 een document op ter verbetering van de hygiënemaatregelen in de ju-jitsuclub</t>
  </si>
  <si>
    <t>GS1-SD1-OD6</t>
  </si>
  <si>
    <t>Indiening rapportering (indien Sport Vlaanderen ervoor vraagt)</t>
  </si>
  <si>
    <t>Frequentie van ingediende rapporten</t>
  </si>
  <si>
    <t>GS1-SD1-OD6-A1</t>
  </si>
  <si>
    <t>Reglementen van de federatie i.v.m. gezond sporten</t>
  </si>
  <si>
    <t>GS1-SD1-OD6-A2</t>
  </si>
  <si>
    <t>Beleid van de federatie en de informatiedoorstroming naar de leden</t>
  </si>
  <si>
    <t>GS1-SD1-OD6-A3</t>
  </si>
  <si>
    <t>Sportmedische geschiktheidsonderzoeken - welke soorten voor wie en in welke contexten</t>
  </si>
  <si>
    <t>XIV010101</t>
  </si>
  <si>
    <t>GS1-SD1-OD6-A4</t>
  </si>
  <si>
    <t>Risicoanalyse o.b.v. het werkdocument van Gezondsporten.be</t>
  </si>
  <si>
    <t>GS1-SD1-OD6-A5</t>
  </si>
  <si>
    <t>De federatie verwijst in haar communicatie naar de leden minstens 1x/jaar naar de website van Gezond Sporten Vlaanderen</t>
  </si>
  <si>
    <t>GS2</t>
  </si>
  <si>
    <t>Ethisch Gezond Sporten</t>
  </si>
  <si>
    <t>Thema individuele en sociale integriteit en fair play</t>
  </si>
  <si>
    <t>GS2-SD1</t>
  </si>
  <si>
    <t>De federatie onderneemt jaarlijks minstens 2 acties aangaande preventie, vorming en sensibilisering m.b.t. grensoverschrijdend gedrag en sociale integriteit</t>
  </si>
  <si>
    <t>Oranisatie van 2 initiatieven aangaande preventie, vorming en sensibilisering m.b.t. grensoverschrijdend gedrag en sociale integriteit</t>
  </si>
  <si>
    <t>GS2-SD1-OD1 / Vorming</t>
  </si>
  <si>
    <t>De organisatie voorziet vanaf 1 januari 2021 jaarlijks een vormingsmoment waarbij grensoverschrijdend gedrag aan bod komt</t>
  </si>
  <si>
    <t>Organisatie van 1 vormingsmoment per jaar waarbij grensoverschrijdend gedrag aan bod komt</t>
  </si>
  <si>
    <t>Actie / Vorming</t>
  </si>
  <si>
    <t>Organisatie van opleiding club-APIs: zie basisopdrachten 'opleidingen en bijscholingen'</t>
  </si>
  <si>
    <t>GS2-SD1-OD2 / Vorming</t>
  </si>
  <si>
    <t>Tegen het einde van de beleidsperiode heeft minstens 50% van de clubs een bijscholing gevolgd waar grensoverschrijdend gedrag wordt behandeld.</t>
  </si>
  <si>
    <t>Aantal clubs die een bijscholing rond grensoverschrijdend gedrag volgden</t>
  </si>
  <si>
    <t>Organisatie van bijscholing Gezond en Ethisch Sporten : zie basisopdrachten 'opleidingen en bijscholingen'</t>
  </si>
  <si>
    <t>GS2-SD1-OD3 / Sensibilisering</t>
  </si>
  <si>
    <t>Via haar communicatiekanalen neemt de V.J.J.F. vzw jaarlijks minstens 2 initiatieven ter sensibilisering dat sportbeoefening ook negatieve effecten kan hebben op de fysieke, psychische en seksuele integriteit van het individu.</t>
  </si>
  <si>
    <t>Organisatie van 2 initatieven m.b.t. negatieve effecten van sportbeoefening op de fysieke, psychische als seksuele integriteit van het individu</t>
  </si>
  <si>
    <t>Actie / Sensibilisering</t>
  </si>
  <si>
    <t>De link naar de campagnepagina "Is ’t oké? Niet zeker? Check het!" van SENSOA wordt minstens 1 keer per jaar verspreid</t>
  </si>
  <si>
    <t xml:space="preserve">VJJF-webite / Sport Gezond / Etisch Sporten up-to-date houden met informatie over grensoverschrijdend gedrag </t>
  </si>
  <si>
    <t>Opmaken en verspreiden van sensibiliseringsdocumenten (hard-copy) i.v.m. individuele en sociale integriteit.</t>
  </si>
  <si>
    <t>GS2-SD1-OD4</t>
  </si>
  <si>
    <t>Jaarlijks bereikt de V.J.J.F. vzw 100% van haar clubs minstens een keer met een sensibiliserende campagne rond grensoverschrijdend gedrag</t>
  </si>
  <si>
    <t xml:space="preserve"> Aantal bereikte clubs met een sensibiliserende campagne rond grensoverschrijdend gedrag</t>
  </si>
  <si>
    <t>Communicatie via de VJJF-communicatiekanalen</t>
  </si>
  <si>
    <t>GS2-SD1-OD5</t>
  </si>
  <si>
    <t>Jaarlijks bereikt de V.J.J.F. vzw 60% van onze clubs minstens een keer met een sensibiliserende campagne rond fair-play</t>
  </si>
  <si>
    <t>Aantal bereikte clubs met een sensibiliserende campagne rond fair-play</t>
  </si>
  <si>
    <t>Via het reglement Jeugdsportfonds onder het thema Gezond en Ethisch Sporten</t>
  </si>
  <si>
    <t>Via federale bijscholingen</t>
  </si>
  <si>
    <t>GS2-SD1-OD6</t>
  </si>
  <si>
    <t>Een keer per jaar neemt de V.J.J.F. vzw een initiatief ter promotie van de preventie van grensoverschrijdend gedrag dat is bestemd voor de communicatiekanalen van haar clubs</t>
  </si>
  <si>
    <t xml:space="preserve">Organisatie van 1 initiatief ter promotie van de preventie van grensoverschrijdend gedrag </t>
  </si>
  <si>
    <t>Actie / Preventie</t>
  </si>
  <si>
    <t>Opmaken en verspreiden van minstens 1 ondersteuningsmiddel i.v.m. preventie van grensoverschrijdend gedrag</t>
  </si>
  <si>
    <t>De V.J.J.F. verspreidt jaarlijks een bericht dat de clubs kunnen overnemen en publiceren via hun communicatiekanalen</t>
  </si>
  <si>
    <t>GS2-SD1-OD7</t>
  </si>
  <si>
    <t>De federatie onderneemt in de beleidsperiode 2021-2024 minstens 2 initiatieven ter ondersteuning van doelgroepen</t>
  </si>
  <si>
    <t>organisatie van 2 initiatieven ter ondersteuning van doelgroepen</t>
  </si>
  <si>
    <t>Actie / doelgroepen</t>
  </si>
  <si>
    <t>Opstart en operationalisering werkgroep doelgroepenbeleid onder de ethische commissie</t>
  </si>
  <si>
    <t>Initiatief 2</t>
  </si>
  <si>
    <t>GS2-SD2</t>
  </si>
  <si>
    <t>Op 1 januari 2021 beschikt de federatie over een preventie-, reactie- en kwaliteitsbeleid omtrent grensoverschrijdend gedrag (nulmeting)</t>
  </si>
  <si>
    <t>Platform Sport Vlaanderen / Integriteitsbeleid/ correct ingevuld</t>
  </si>
  <si>
    <t>GS2-SD2-OD1</t>
  </si>
  <si>
    <t>Vanaf 1 januari 2021 beschikt de V.J.J.F. vzw over zowel een mannelijk als vrouwelijk Aanspreekpunt Integriteit (API) en een registratiesysteem / rapporteringsysteem voor meldingen van grensoverschrijdend gedrag</t>
  </si>
  <si>
    <t>Platform Sport Vlaanderen / Integriteitsbeleid/ punt 1 / correct ingevuld</t>
  </si>
  <si>
    <t>GS2-SD2-OD2</t>
  </si>
  <si>
    <t>Op 1 januari 2021 is er een ethische commissie als adviesorgaan voor de API's en het bestuur operationeel</t>
  </si>
  <si>
    <t>Platform Sport Vlaanderen / Integriteitsbeleid punt 3 / correct ingevuld</t>
  </si>
  <si>
    <t>GS2-SD2-OD3</t>
  </si>
  <si>
    <t>Op 1 januari 2021 is er een interne gedragscode van de Vlaamse Ju-Jitsu Federatie vzw opgenomen in het Interne Reglement van de federatie.</t>
  </si>
  <si>
    <t>Platform Sport Vlaanderen / Integriteitsbeleid / punt 4 / correct ingevuld</t>
  </si>
  <si>
    <t>GS2-SD2-OD4</t>
  </si>
  <si>
    <t>Op 1 januari 2021 is er een handelingsprotocol aangaande vragen, meldingen en incidenten van grensoverschrijdend gedrag goedgekeurd, uitgeschreven en opgenomen in het Interne Reglement van de Vlaamse Ju-Jitsu Federatie vzw</t>
  </si>
  <si>
    <t>Platform Sport Vlaanderen / Integriteitsbeleid / punt 5 / correct ingevuld</t>
  </si>
  <si>
    <t>GS2-SD2-OD5</t>
  </si>
  <si>
    <t>Tegen 1 januari 2021 heeft het tuchtreglement van de Vlaamse Ju-Jitsu Federatie vzw een aparte rubriek aangaande grensoverschrijdend gedrag</t>
  </si>
  <si>
    <t>Platform Sport Vlaanderen / Integriteitsbeleid / punt 6 / correct ingevuld</t>
  </si>
  <si>
    <t>GS2-SD2-OD6</t>
  </si>
  <si>
    <t>De ethische commissie stelt tegen 1 januari 2021 gedragscodes op voor de doelgroepen lesgevers,  scheidsrechters, ju-jitsuka, bestuurders en ouders / supporters ter ondersteuning van de clubwerking, en publiceert deze op de VJJF-website.</t>
  </si>
  <si>
    <t>5 gedragsregels op VJJF-website</t>
  </si>
  <si>
    <t>GS2-SD3</t>
  </si>
  <si>
    <t>Op het einde van de beleidsperiode beschikt de federatie over een integriteitsbeleid waarvan minstens 3 aspecten door het bestuursorgaan worden opgevolgd en geëvalueerd.</t>
  </si>
  <si>
    <t>Het aantal door het bestuur opgevolgde en geëvalueerde onderdelen van het VJJF-Integriteitsbeleid</t>
  </si>
  <si>
    <t>GS2-SD3-OD1</t>
  </si>
  <si>
    <t>Het Bestuursorgaan legt tegen 31 december 2021 het profiel en bevoegdheden van de API vast in het Intern Reglement en evalueert de API's jaarlijks.</t>
  </si>
  <si>
    <t>Jaarlijkse evaluatie API's</t>
  </si>
  <si>
    <t>Actie / API</t>
  </si>
  <si>
    <t>Opmaken van een taak- en functieomschrijving voor federatie-API's</t>
  </si>
  <si>
    <t>Opmaak jaarlijks evaluatiesysteem API</t>
  </si>
  <si>
    <t>De API volgt minstens 1 keer per 2 jaar een bijscholing van ICES aangaande federatie-APIs</t>
  </si>
  <si>
    <t>GS2-SD3-OD2</t>
  </si>
  <si>
    <t>De ethische commissie rapporteert haar activiteiten jaarlijks aan het bestuursorgaan dat deze evalueert</t>
  </si>
  <si>
    <t>Jaarlijks evaluatiedocument etische commissie</t>
  </si>
  <si>
    <t>Actie / Adviesorgaan</t>
  </si>
  <si>
    <t>Opmaak jaarlijkse rapporteringsprocedure</t>
  </si>
  <si>
    <t>Opmaken en bijhouden van rapporteringsdocumenten van de API's</t>
  </si>
  <si>
    <t>GS2-SD3-OD3</t>
  </si>
  <si>
    <t>De ethische commissie maakt jaarlijks een evaluatie van het handelingsprotocol aangaande vragen, meldingen en incidenten over aan het bestuursorgaan</t>
  </si>
  <si>
    <t>Jaarlijks evaluatiedocument handelingsprotocol</t>
  </si>
  <si>
    <t>Actie / Handelingsprotocol</t>
  </si>
  <si>
    <t>GS2-SD4</t>
  </si>
  <si>
    <t>Het aantal clubs dat een eigen handelingsprotocol, Club-API en gedragscode met aparte regel aangaande grensoverschrijdend gedrag heeft is tegen 31 december 2024 minstens 15% van het totale aantal clubs</t>
  </si>
  <si>
    <t>aantal clubs met eigen handelingsprotocol, club-API en gedragscode met aparte regel aangaande grensoverschrijdend gedrag</t>
  </si>
  <si>
    <t>GS2-S4-OD1</t>
  </si>
  <si>
    <t>Het aantal clubs dat op de hoogte is gesteld van het federale handelingsprotocol aangaande grensoverschrijdend gedrag is op 31 december 2021 minstens 90%</t>
  </si>
  <si>
    <t>Aantal clubs dat op de hoogte gesteld werd van de federale handelingsprotocol</t>
  </si>
  <si>
    <t>Actie / Sportclubondersteuning</t>
  </si>
  <si>
    <t>Communicatie van het federale handelingsprotocol via toekenningsprocedure van het Jeugdsportfonds</t>
  </si>
  <si>
    <t>GS2-SD4-OD2</t>
  </si>
  <si>
    <t>Het aantal clubs dat een eigen handelingsprotocol aangaande grensoverschrijdend gedrag heeft tegen 31 december 2024 is minstens 30% van het totale aantal clubs</t>
  </si>
  <si>
    <t>Aantal clubs met eigen handelingsprotocol</t>
  </si>
  <si>
    <t>GS2-SD4-OD3</t>
  </si>
  <si>
    <t>Het aantal clubs dat een club-API heeft tegen 31 december 2024 is minstens 70% van het totale aantal clubs</t>
  </si>
  <si>
    <t>Aantal clubs met een club-API</t>
  </si>
  <si>
    <t>Organisatie van opleiding club-API's</t>
  </si>
  <si>
    <t xml:space="preserve">Opvolgen van het aantal club-API's en hun gegevens binnen de V.J.J.F. vzw </t>
  </si>
  <si>
    <t>GS2-SD4-OD4</t>
  </si>
  <si>
    <t>Het aantal clubs dat een eigen gedragscode met een aparte regel aangaande grensoverschrijdend gedrag heeft tegen 31 december 2024 is minstens 40% van het totale aantal aangesloten clubs</t>
  </si>
  <si>
    <t>Aantal clubs met gedragscode met aparte regel aangaande grensoverschrijdend gedrag</t>
  </si>
  <si>
    <t>Administratie</t>
  </si>
  <si>
    <t>Indiening aanvraag bij Sport Vlaanderen</t>
  </si>
  <si>
    <t>Indiening rapportering bij Sport Vlaanderen</t>
  </si>
  <si>
    <t>Tegen 31 maart</t>
  </si>
  <si>
    <t>Ondersteuningsmogelijkheden</t>
  </si>
  <si>
    <t>Up-to-date blijven van ICES-info</t>
  </si>
  <si>
    <t>Leden informeren over ICES-acties</t>
  </si>
  <si>
    <t>Up-to-date blijven van info Risicovechtsportplatform</t>
  </si>
  <si>
    <t>Leden informeren over Risicovechtsportplatform-acties</t>
  </si>
  <si>
    <t>GS3</t>
  </si>
  <si>
    <t>Antidoping</t>
  </si>
  <si>
    <t>Informeren van sporters</t>
  </si>
  <si>
    <t>rechten en plichten dopingbestrijding</t>
  </si>
  <si>
    <t>dopingpraktijken</t>
  </si>
  <si>
    <t>verboden stoffen en methoden, en risico's voedingssupplementen</t>
  </si>
  <si>
    <t>geneesmiddelen en TTN</t>
  </si>
  <si>
    <t>dopingcontroleprocedure</t>
  </si>
  <si>
    <t>verblijfsgegevens en bescherming persoonsgegevens</t>
  </si>
  <si>
    <t>gevolgen dopingpraktijken</t>
  </si>
  <si>
    <t>Vormen van sporters</t>
  </si>
  <si>
    <t>Informeren van begeleiders</t>
  </si>
  <si>
    <t>Aanstelling dopingpreventieverantwoordelijke die verantwoordelijk is voor het preventieve en antidopingbeleid van de federatie - kennis en opvolging dossiers</t>
  </si>
  <si>
    <t>Vormen van begeleiders</t>
  </si>
  <si>
    <t>Communicatie Nado Vlaanderen</t>
  </si>
  <si>
    <t>Rapportering Nado Vlaanderen</t>
  </si>
  <si>
    <t>Tegen 1 december</t>
  </si>
  <si>
    <t>Meldingsplicht wedstrijden</t>
  </si>
  <si>
    <t>Deadline 2 weken voor plaatsvinden wedstrijd</t>
  </si>
  <si>
    <t>Registratie contactgegevens wedstrijddeelnemers</t>
  </si>
  <si>
    <t>Vooraf aan wedstrijd</t>
  </si>
  <si>
    <t>Voorbereiding en medewerking dopingcontroles</t>
  </si>
  <si>
    <t>Identificatie nationale elitesporters - handleiding</t>
  </si>
  <si>
    <t>Dienstverlening bij verzamelen verblijfsgegevens</t>
  </si>
  <si>
    <t>Wanneer gevraagd</t>
  </si>
  <si>
    <t>Dienstverlening bij opsporing mogelijke dopingpraktijken</t>
  </si>
  <si>
    <t>Ingeschreven zijn op nieuwsbrief met lijst namen gesanctioneerde atleten</t>
  </si>
  <si>
    <t>Communicatie uitgesproken sancties</t>
  </si>
  <si>
    <t>Wanneer nodig</t>
  </si>
  <si>
    <t xml:space="preserve">Tuchtreglement (zie Huishoudelijk Reglement) of aansluiting bij Vlaams Dopingtribunaal - </t>
  </si>
  <si>
    <t>Vervolging dopingpraktijken elitesporters en begeleiders</t>
  </si>
  <si>
    <t>Bestraffing dopingpraktijken elitesporters en begeleiders</t>
  </si>
  <si>
    <t>Toezicht op naleving van sportieve sancties</t>
  </si>
  <si>
    <t>Goed Bestuur</t>
  </si>
  <si>
    <t>GBH1</t>
  </si>
  <si>
    <t>Harde Indicatoren - Transparantie</t>
  </si>
  <si>
    <t>1.1.b Zijn documenten terug te vinden via homepagina</t>
  </si>
  <si>
    <t>1.2.a Publicatie beleidsplan op website</t>
  </si>
  <si>
    <t>1.2.b Is beleidsplan terug te vinden via de homepagina</t>
  </si>
  <si>
    <t>GBH2</t>
  </si>
  <si>
    <t>Harde Indicatoren - Democratie</t>
  </si>
  <si>
    <t>GBH3</t>
  </si>
  <si>
    <t>Harde Indicatoren - Interne verantwoording en controle</t>
  </si>
  <si>
    <t>Er is slechts 1 directeur</t>
  </si>
  <si>
    <t>3.4.d Inzake het afsluiten van contracten met externe partijen wordt een duidelijke (financiële) grens gedefinieerd die bepaalt of de directie dan wel de raad van bestuur bevoegd is</t>
  </si>
  <si>
    <t>staat in het beleidsplan 2021-2024 - begroting is goedgekeurd door bestuursorgaan</t>
  </si>
  <si>
    <t>Laatste vergadering voorgaande kalenderjaar</t>
  </si>
  <si>
    <t>TU</t>
  </si>
  <si>
    <t>Tuchtwerking</t>
  </si>
  <si>
    <t>Ondersteuning Tuchtparket</t>
  </si>
  <si>
    <t>XIV020101</t>
  </si>
  <si>
    <t>Ondersteuning Tuchtraad</t>
  </si>
  <si>
    <t>XIV020102</t>
  </si>
  <si>
    <t>Ondersteuning Beroepstuchtraad</t>
  </si>
  <si>
    <t>XIV020103</t>
  </si>
  <si>
    <t>Ombudsdienst</t>
  </si>
  <si>
    <t>XIV030101</t>
  </si>
  <si>
    <t>Steven Van Suetendael</t>
  </si>
  <si>
    <t>Vlaams Sporttribunaal</t>
  </si>
  <si>
    <t>XIV030102</t>
  </si>
  <si>
    <t>Algemene werking</t>
  </si>
  <si>
    <t>AW</t>
  </si>
  <si>
    <t>AW-SD1</t>
  </si>
  <si>
    <t>Tegen het einde van de beleidsperiode is 90% van de clubbestuursleden tevreden over de administratieve ondersteuning van de Vlaamse Ju-Jitsu Federatie vzw</t>
  </si>
  <si>
    <t>Aantal tevreden clubbestuursleden tegenover het totale aantal clubbestuursleden</t>
  </si>
  <si>
    <t>AW-SD1-OD1</t>
  </si>
  <si>
    <t>Tegen het einde van 2021 is er een definitief overzicht gemaakt aangaande de activiteiten en modaliteiten waarvoor welke verzekering is / moet worden afgesloten voor de clubs en leden</t>
  </si>
  <si>
    <t>Opmaak document verzekeringsmodaliteiten</t>
  </si>
  <si>
    <t>AW-SD1-OD1-A1</t>
  </si>
  <si>
    <t>Opmaak inventaris verzekeringen en nodige documenten</t>
  </si>
  <si>
    <t>Tegen 30 april 2021</t>
  </si>
  <si>
    <t>AW-SD1-OD2</t>
  </si>
  <si>
    <t>Zichtbaarheid ingediende ongevalsaangiftes op ledenprofiel</t>
  </si>
  <si>
    <t>AW-SD1-OD2-A1</t>
  </si>
  <si>
    <t>Toevoeging applicatie in online ledenbestand</t>
  </si>
  <si>
    <t>XV010101</t>
  </si>
  <si>
    <t>AW-SD1-OD3</t>
  </si>
  <si>
    <t>Tegen het einde van 2022 is er een applicatie op het VJJF-ledenbestand ontwikkeld waardoor de clubs de inschrijvingen en aanwezigheden voor clubevenementen kunnen gebruiken</t>
  </si>
  <si>
    <t>Ontwikkeling en werking online applicatie</t>
  </si>
  <si>
    <t>AW-SD1-OD3-A1</t>
  </si>
  <si>
    <t>Uitwerking applicatie online ledenbestand</t>
  </si>
  <si>
    <t>XV010102</t>
  </si>
  <si>
    <t>AW-SD1-OD3-A2</t>
  </si>
  <si>
    <t>Oprichting en ondersteuning ICT-commissie</t>
  </si>
  <si>
    <t>XV010103</t>
  </si>
  <si>
    <t>AW-SD1-OD4</t>
  </si>
  <si>
    <t>Stijging van het aantal ingevulde ledenfiches in het ledenbestand in percentages o.b.v. beoefeningsniveau</t>
  </si>
  <si>
    <t>AW-SD1-OD5</t>
  </si>
  <si>
    <t>Het aantal jaarlijkse teammeetings op het secretariaat is minstens 20</t>
  </si>
  <si>
    <t>Aantal teammeetings per kalenderjaar</t>
  </si>
  <si>
    <t>AW-SD1-OD5-A1</t>
  </si>
  <si>
    <t>Organisatie teammeetings</t>
  </si>
  <si>
    <t>2-wekelijks</t>
  </si>
  <si>
    <t>AW-SD1-OD6</t>
  </si>
  <si>
    <t>Aantal teammeetings per kalenderjaar dat wordt bijgewoond door een bestuurslid</t>
  </si>
  <si>
    <t>AW-SD1-OD7</t>
  </si>
  <si>
    <t>Tegen 31 december 2022 zijn het Huishoudelijk Reglement en de Nijido samengevoegd tot 1 Intern Reglement</t>
  </si>
  <si>
    <t>Opmaak document Intern Reglement</t>
  </si>
  <si>
    <t>AW-SD1-OD7-A1</t>
  </si>
  <si>
    <t>Ondersteuning van het Bestuursorgaan, incl. het Dagelijks Bestuur</t>
  </si>
  <si>
    <t>XV010104</t>
  </si>
  <si>
    <t>AW-SD1-OD7-A2</t>
  </si>
  <si>
    <t>Opvolging organisatie en verkiezingen commissies, comités en tuchtraden</t>
  </si>
  <si>
    <t>AW-SD1-OD8</t>
  </si>
  <si>
    <t>Tegen 31 december 2021 heeft de federatie bepalingen uitgewerkt aangaande de digitale ondertekening van documenten</t>
  </si>
  <si>
    <t>Opname bepalingen rond digitale handtekeningen in het intern reglement</t>
  </si>
  <si>
    <t>Ondersteuning van de communicatiecommissie</t>
  </si>
  <si>
    <t>AW-SD2</t>
  </si>
  <si>
    <t>Het aantal ingevulde medewerkersfuncties van de V.J.J.F. vzw is tegen het einde van de beleidsperiode met 15% gestegen tegenover de referentiedatum 31 december 2020</t>
  </si>
  <si>
    <t>Het aantal medewerkers binnen het bestuur, de commissies en de comités op 31 december 2024 tegenover het aantal medewerkers op 31 december 2020</t>
  </si>
  <si>
    <t>AW-SD2-A1</t>
  </si>
  <si>
    <t>Uitwerking van een fair vergoedingssysteem</t>
  </si>
  <si>
    <t>XV010201</t>
  </si>
  <si>
    <t>AW-SD2-A2</t>
  </si>
  <si>
    <t>Ondersteuning van het Financieel Auditcomité</t>
  </si>
  <si>
    <t>XV010202</t>
  </si>
  <si>
    <t>AW-SD3</t>
  </si>
  <si>
    <t>Op het einde van de beleidsperiode is 85% van de clubbeheerders tevreden over de dienstverlening van de Vlaamse Ju-Jitsu Federatie vzw</t>
  </si>
  <si>
    <t>Het aantal tevreden clubbeheerders tegenover het totale aantal clubbeheerders</t>
  </si>
  <si>
    <t>AW-SD3-A1</t>
  </si>
  <si>
    <t>Organisatie opleiding VJJF-kaderleden</t>
  </si>
  <si>
    <t>XV010301</t>
  </si>
  <si>
    <t>Vanaf 2022</t>
  </si>
  <si>
    <t>AW-SD4</t>
  </si>
  <si>
    <t>Tegen het einde van de beleidsperiode is 85% van de vrijwillige medewerkers tevreden over de ondersteuning van de V.J.J.F. vzw</t>
  </si>
  <si>
    <t>Het aantal tevreden vrijwillige medewerkers tegenover het totaal aantal vrijwilligers</t>
  </si>
  <si>
    <t>AW-SD5</t>
  </si>
  <si>
    <t>Tegen het einde van de beleidsperiode is de tevredenheidsfactor van de personeelsleden minstens 80%</t>
  </si>
  <si>
    <t>Percentage tevredenheid van de personeelsleden</t>
  </si>
  <si>
    <t>AW-SD5-A1</t>
  </si>
  <si>
    <t>Organisatie functioneringsgesprekken met de personeelsleden</t>
  </si>
  <si>
    <t>XV010401</t>
  </si>
  <si>
    <t>AW-SD5-A2</t>
  </si>
  <si>
    <t>Organisatie van een maandelijks onderhoud tussen de verantwoordelijken en de medewerkers van het personeelsbestand</t>
  </si>
  <si>
    <t>Verantwoordelijken</t>
  </si>
  <si>
    <t>AW-SD6</t>
  </si>
  <si>
    <t>De implementatie van een kortingssysteem voor de clubs</t>
  </si>
  <si>
    <t>AW-SD6-OD1</t>
  </si>
  <si>
    <t>Tegen het einde van 2022 heeft minstens 80% van het ledenbestand zijn individuele fiche ingevuld</t>
  </si>
  <si>
    <t>Aantal leden waarvan het e-mailadres in het ledenbestand is ingevuld</t>
  </si>
  <si>
    <t>AW-SD6-OD1-A1</t>
  </si>
  <si>
    <t>XV010501</t>
  </si>
  <si>
    <t>AW-SD6-OD1-A2</t>
  </si>
  <si>
    <t>Opvolging ledenbestand</t>
  </si>
  <si>
    <t>AW-Noodfonds - 1</t>
  </si>
  <si>
    <t>Subsidies Noodfonds SV</t>
  </si>
  <si>
    <t>XV01</t>
  </si>
  <si>
    <t>AW-Noodfonds - 2</t>
  </si>
  <si>
    <t>Noodfonds - steun aan clubs</t>
  </si>
  <si>
    <t>XV02</t>
  </si>
  <si>
    <t>Personeel</t>
  </si>
  <si>
    <t>Personeel - lonen</t>
  </si>
  <si>
    <t>Loonkost - SportVlaanderen</t>
  </si>
  <si>
    <t>0010101</t>
  </si>
  <si>
    <t>Loonkost - DL/DW</t>
  </si>
  <si>
    <t>0010102</t>
  </si>
  <si>
    <t>Loonkost- Generatiepact</t>
  </si>
  <si>
    <t>0010103</t>
  </si>
  <si>
    <t>Loonkost - Sociale Maribel</t>
  </si>
  <si>
    <t>0010104</t>
  </si>
  <si>
    <t>Personeel - verzekeringen</t>
  </si>
  <si>
    <t>Arbeidsongevallen personeel</t>
  </si>
  <si>
    <t>0010201</t>
  </si>
  <si>
    <t>Verzekering BA sportfed/bestuur</t>
  </si>
  <si>
    <t>0010202</t>
  </si>
  <si>
    <t>Personeel - verplaatsingen</t>
  </si>
  <si>
    <t>Woon-werk verplaatsingen</t>
  </si>
  <si>
    <t>0010301</t>
  </si>
  <si>
    <t>Dienstverplaatsingen</t>
  </si>
  <si>
    <t>0010302</t>
  </si>
  <si>
    <t>Personeel - vormingen</t>
  </si>
  <si>
    <t>Opleiding en bijscholing</t>
  </si>
  <si>
    <t>0010401</t>
  </si>
  <si>
    <t>Huisvesting</t>
  </si>
  <si>
    <t>Kantoor- en opslagruimte</t>
  </si>
  <si>
    <t>Huur kantoorruimte</t>
  </si>
  <si>
    <t>0020101</t>
  </si>
  <si>
    <t>Huur opslagruimte</t>
  </si>
  <si>
    <t>0020102</t>
  </si>
  <si>
    <t>Overheadkosten kantoor</t>
  </si>
  <si>
    <t>Huur kopieermachine</t>
  </si>
  <si>
    <t>0020201</t>
  </si>
  <si>
    <t>Internet/telefonie</t>
  </si>
  <si>
    <t>0020202</t>
  </si>
  <si>
    <t>Bureelbenodigdheden</t>
  </si>
  <si>
    <t>0020203</t>
  </si>
  <si>
    <t>Renovatiewerken secretariaat</t>
  </si>
  <si>
    <t>0020204</t>
  </si>
  <si>
    <t>Kantine secretariaat</t>
  </si>
  <si>
    <t>0020205</t>
  </si>
  <si>
    <t>Lidgelden, schenkingen en subsidies</t>
  </si>
  <si>
    <t>Lidgelden</t>
  </si>
  <si>
    <t>Lidgelden aangesloten sportclubs</t>
  </si>
  <si>
    <t>0030101</t>
  </si>
  <si>
    <t>Lidgelden aangesloten leden - regulier</t>
  </si>
  <si>
    <t>0030102</t>
  </si>
  <si>
    <t>Lidgelden en bijdragen aan derden</t>
  </si>
  <si>
    <t>0030103</t>
  </si>
  <si>
    <t>Verzekering aangesloten leden</t>
  </si>
  <si>
    <t>0010203</t>
  </si>
  <si>
    <t>Schenkingen</t>
  </si>
  <si>
    <t xml:space="preserve">Schenking organisatie </t>
  </si>
  <si>
    <t>0030201</t>
  </si>
  <si>
    <t xml:space="preserve">Schenking persoon </t>
  </si>
  <si>
    <t>0030202</t>
  </si>
  <si>
    <t>Subsidies</t>
  </si>
  <si>
    <t>Decreet sportfederaties: Algemene werkingssubsidie</t>
  </si>
  <si>
    <t>0030301</t>
  </si>
  <si>
    <t>Decreet sportfederaties: subsidie BF jeugdsport</t>
  </si>
  <si>
    <t>0030302</t>
  </si>
  <si>
    <t>Decreet sportfederaties: subsidie BF sportkampen</t>
  </si>
  <si>
    <t>Decreet sportfederaties: subsidie BF laagdrempelig sportaanbod</t>
  </si>
  <si>
    <t>0030303</t>
  </si>
  <si>
    <t>Decreet sportfederaties: subsidie BF innovatie</t>
  </si>
  <si>
    <t>0030304</t>
  </si>
  <si>
    <t>Decreet sportfederaties: subsidie BF topsport</t>
  </si>
  <si>
    <t>0030305</t>
  </si>
  <si>
    <t>Subsidie Deeltijds Leren/Werken</t>
  </si>
  <si>
    <t>0030306</t>
  </si>
  <si>
    <t>Subsidie Generatiepact</t>
  </si>
  <si>
    <t>0030307</t>
  </si>
  <si>
    <t>Subsidie Sociale Maribel</t>
  </si>
  <si>
    <t>0030308</t>
  </si>
  <si>
    <t>Subsidie Vivo vormingsbudget</t>
  </si>
  <si>
    <t>0030309</t>
  </si>
  <si>
    <t>Subsidie VIA-middelen</t>
  </si>
  <si>
    <t>0030310</t>
  </si>
  <si>
    <t>Subsidie Gemeente</t>
  </si>
  <si>
    <t>0030311</t>
  </si>
  <si>
    <t>Boekhouding</t>
  </si>
  <si>
    <t>Boekhouder en revisor</t>
  </si>
  <si>
    <t>0040101</t>
  </si>
  <si>
    <t xml:space="preserve">Boekhoudsoftware </t>
  </si>
  <si>
    <t>0040102</t>
  </si>
  <si>
    <t>Financieel</t>
  </si>
  <si>
    <t>Bankkosten</t>
  </si>
  <si>
    <t>0040201</t>
  </si>
  <si>
    <t>Bankintresten</t>
  </si>
  <si>
    <t>0040202</t>
  </si>
  <si>
    <t>Roerende voorheffing</t>
  </si>
  <si>
    <t>0040203</t>
  </si>
  <si>
    <t>Patrimoniumtaks</t>
  </si>
  <si>
    <t>0040204</t>
  </si>
  <si>
    <t>Rechtspersonenbelasting</t>
  </si>
  <si>
    <t>0040205</t>
  </si>
  <si>
    <t>Raad van Bestuur</t>
  </si>
  <si>
    <t>0040206</t>
  </si>
  <si>
    <t>BJJF</t>
  </si>
  <si>
    <t>0040207</t>
  </si>
  <si>
    <t>Neerleggingen</t>
  </si>
  <si>
    <t>Neerleggingskosten</t>
  </si>
  <si>
    <t>0040301</t>
  </si>
  <si>
    <t>Dienstverlening</t>
  </si>
  <si>
    <t>Consultants en technici</t>
  </si>
  <si>
    <t>0040401</t>
  </si>
  <si>
    <t>Info- en promomateriaal</t>
  </si>
  <si>
    <t>0040402</t>
  </si>
  <si>
    <t>Overige</t>
  </si>
  <si>
    <t>Kosten ledenboekjes</t>
  </si>
  <si>
    <t>0050101</t>
  </si>
  <si>
    <t>Verkoop</t>
  </si>
  <si>
    <t>0050102</t>
  </si>
  <si>
    <t>Y</t>
  </si>
  <si>
    <t>Eindejaars-verwerking</t>
  </si>
  <si>
    <t>Z</t>
  </si>
  <si>
    <t>Subtotaal</t>
  </si>
  <si>
    <t>BO1</t>
  </si>
  <si>
    <t>BO2</t>
  </si>
  <si>
    <t>BO4</t>
  </si>
  <si>
    <t>Totaal</t>
  </si>
  <si>
    <t>BO</t>
  </si>
  <si>
    <t>BF</t>
  </si>
  <si>
    <t>GS</t>
  </si>
  <si>
    <t>GBH</t>
  </si>
  <si>
    <t>GB</t>
  </si>
  <si>
    <t>Totaal Algemene Werking</t>
  </si>
  <si>
    <t>Huisvesting - overheadkosten</t>
  </si>
  <si>
    <t>Lidgelden, schenkingen en subsidies - subsidies</t>
  </si>
  <si>
    <t>Domein boekhouding, financieel, neerleggingen en dienstverlening</t>
  </si>
  <si>
    <t>Domein Andere</t>
  </si>
  <si>
    <t>Eindtotaal</t>
  </si>
  <si>
    <t>Samenvatting</t>
  </si>
  <si>
    <t>Sporttechnisch</t>
  </si>
  <si>
    <t>Jeugd</t>
  </si>
  <si>
    <t>Stijl</t>
  </si>
  <si>
    <t>Wedstrijd</t>
  </si>
  <si>
    <t>Opleiding</t>
  </si>
  <si>
    <t>Informatieverspreiding</t>
  </si>
  <si>
    <t>Promotie</t>
  </si>
  <si>
    <t>BF Jeugdsport</t>
  </si>
  <si>
    <t>BF Topsport</t>
  </si>
  <si>
    <t>Medisch gezond sporten</t>
  </si>
  <si>
    <t>Ethisch gezond sporten</t>
  </si>
  <si>
    <t>Algemene Werking</t>
  </si>
  <si>
    <t>Huisvesting / overhead</t>
  </si>
  <si>
    <t>Domein 'andere'</t>
  </si>
  <si>
    <t>Verschil kosten en opbrengsten</t>
  </si>
  <si>
    <t>Administratieve verplichtingen</t>
  </si>
  <si>
    <t>Prestatieregistraties</t>
  </si>
  <si>
    <t>Sociale Maribel</t>
  </si>
  <si>
    <t>Jaarlijks evaluatierapport</t>
  </si>
  <si>
    <t>Jongeren in de Social Profit</t>
  </si>
  <si>
    <t>Trimesteriële prestatiestaten doorgeven</t>
  </si>
  <si>
    <t>Arbeidsovereenkomsten</t>
  </si>
  <si>
    <t>Subsidiëringsvoorwaarden</t>
  </si>
  <si>
    <t>Instructeur B Ju-Jitsu</t>
  </si>
  <si>
    <t>Opvolging officiële regelgeving en wetgeving</t>
  </si>
  <si>
    <t>Intern personeelsreglement</t>
  </si>
  <si>
    <t>Uitgaande facturen</t>
  </si>
  <si>
    <t>Yentl Ninnane</t>
  </si>
  <si>
    <t>Opmaak en verzending</t>
  </si>
  <si>
    <t>Inkomende facturen</t>
  </si>
  <si>
    <t>Betaling</t>
  </si>
  <si>
    <t>Inboeking in software (grootboekcodes en analytische codes)</t>
  </si>
  <si>
    <t>Klanten</t>
  </si>
  <si>
    <t>leveranciers</t>
  </si>
  <si>
    <t>Bank</t>
  </si>
  <si>
    <t>Financiële fiches</t>
  </si>
  <si>
    <t>Afsluiting boekjaar</t>
  </si>
  <si>
    <t>Opmaak analytische proef- en saldibalans</t>
  </si>
  <si>
    <t>Bankrekeninguittreksels</t>
  </si>
  <si>
    <t>Inventaris (stock)</t>
  </si>
  <si>
    <t>Fiscaliteit</t>
  </si>
  <si>
    <t>Aangifte patrimoniumtaks (vast kapitaal aangeven)</t>
  </si>
  <si>
    <t>Neerlegging jaarrekening bij de Nationale Bank</t>
  </si>
  <si>
    <t>Fiscale attesten - deelname aan sportkampen</t>
  </si>
  <si>
    <t>Fiches 281.50</t>
  </si>
  <si>
    <t>Aangifte rechtspersonenbelasting</t>
  </si>
  <si>
    <t>V.J.J.F. vzw</t>
  </si>
  <si>
    <t>Werknemers</t>
  </si>
  <si>
    <t>Verzekering</t>
  </si>
  <si>
    <t>Ongevalsaangiftes</t>
  </si>
  <si>
    <t>Opvolging lopende dossiers</t>
  </si>
  <si>
    <t>Communicatie en infopunt verzekeringen</t>
  </si>
  <si>
    <t>VJJF - Intern</t>
  </si>
  <si>
    <t>Algemene Vergadering(en)</t>
  </si>
  <si>
    <t>Algemene Vergadering</t>
  </si>
  <si>
    <t>Bijzondere Algemene Vergadering</t>
  </si>
  <si>
    <t>Bestuursvergaderingen</t>
  </si>
  <si>
    <t>Commissievergaderingen</t>
  </si>
  <si>
    <t>Opmaak kostenstaten</t>
  </si>
  <si>
    <t>Criteria Goed Bestuur</t>
  </si>
  <si>
    <t>Opvolging wijziging officiële documenten</t>
  </si>
  <si>
    <t>Statuten</t>
  </si>
  <si>
    <t>Intern Reglement (Huishoudelijk Reglement)</t>
  </si>
  <si>
    <t>VJJF - Extern</t>
  </si>
  <si>
    <t>Sport Vlaanderen - Indiening beleidsplan</t>
  </si>
  <si>
    <t>Sport Vlaanderen - indiening beleidsplan Topsport</t>
  </si>
  <si>
    <t>Sport Vlaanderen - Indiening jaarlijks actieplan</t>
  </si>
  <si>
    <t>Sport Vlaanderen - Indiening jaarlijks actieplan Topsport</t>
  </si>
  <si>
    <t>Sport Vlaanderen - Indiening werkingsverslag BO en BF</t>
  </si>
  <si>
    <t>Opvolging convenant Basiswerking</t>
  </si>
  <si>
    <t>Opvolging convenant Jeugdsportproject</t>
  </si>
  <si>
    <t>Sport Vlaanderen - Ledenaangifte VJJF</t>
  </si>
  <si>
    <t>Sport Databank</t>
  </si>
  <si>
    <t>Ledenbestand</t>
  </si>
  <si>
    <t>Eerstelijnshulp bij vragen</t>
  </si>
  <si>
    <t>nazicht en opvolging betaallijsten</t>
  </si>
  <si>
    <t>Afdrukken en versturen lidkaarten</t>
  </si>
  <si>
    <t>Opvolging inhoud en functies ledenbestand</t>
  </si>
  <si>
    <t>Nazicht inhoud i.f.v. decretale voorwaarden</t>
  </si>
  <si>
    <t>Ingeven van aanwezigheden en data in het ledenbestand</t>
  </si>
  <si>
    <t>Vrijwilligerswerking</t>
  </si>
  <si>
    <t>Registers per jaar</t>
  </si>
  <si>
    <t>Vrijwilligersovereenkomsten</t>
  </si>
  <si>
    <t>Ontvangsten kostenstaten</t>
  </si>
  <si>
    <t>Mensura</t>
  </si>
  <si>
    <t>1.10.a De organisatie publiceert op haar website het aantal aangesloten sportclubs</t>
  </si>
  <si>
    <t>1.10.c De organisatie publiceert per aangesloten sportclub het competitieve en/of recreatieve aanbod</t>
  </si>
  <si>
    <t>3.13.a De organisatie heeft een verzekering voor bestuurdersaansprakelijkheid</t>
  </si>
  <si>
    <t>3.13.c De strategieën worden jaarlijks besproken en uitgevoerd, en als dat nodig is bijgestuurd</t>
  </si>
  <si>
    <t>3.14.a De organisatie heeft procedures vastgelegd die sporters en sportclubs toelaten om in beroep te gaan tegen een sportieve sanctie</t>
  </si>
  <si>
    <t>3.14.c De klachtenprocedures bepalen een beroepsprocedure</t>
  </si>
  <si>
    <t>3.16.a De Vlaamse sportfederatie heeft een of meer vertegenwoordigers in het bestuursorgaan van de Belgische koepelfederatie</t>
  </si>
  <si>
    <t>Jaarlijks vinden er minstens 2 VTS-opleidingen Start 2 Coach Ju-Jitsu plaats</t>
  </si>
  <si>
    <t>Tegen het einde van 2024 worden er een of meerdere presentaties gelanceerd en publiek gemaakt aangaande de visie, missie en werking van de V.J.J.F. vzw</t>
  </si>
  <si>
    <t>Het aantal deelnemers aan federale stages is in de beleidsperiode 2021-2024 met 60% gestegen t.o.v. de beleidsperiode 2017-2020</t>
  </si>
  <si>
    <t>Opvolging van inschrijvingen VTS-opleidingen Aspirant-Initiator / Start 2 Coach</t>
  </si>
  <si>
    <t>Personeel en bestuursorgaan</t>
  </si>
  <si>
    <t>0010501</t>
  </si>
  <si>
    <t>Totaal (ter controle)</t>
  </si>
  <si>
    <t>VII010215</t>
  </si>
  <si>
    <t>Opmaak jaarlijkse evaluatie handelingsprotocol</t>
  </si>
  <si>
    <t>Communicatie van het federale handelingsprotocol via de clubpost</t>
  </si>
  <si>
    <t>Informatieverspreiding via opleidingen i.v.m. het opmaken van een handelingsprotocol</t>
  </si>
  <si>
    <t>Informatieverspreiding via het Jeugdsportfonds i.v.m. het opmaken van een handelingsprotocol</t>
  </si>
  <si>
    <t>Nieuwe rubriek 'handelingsprotocol' toevoegen aan het VJJF-ledenbestand / clubpagina / 'De club beschikt over:' en registratie van clubs met een eigen handelingsprotocol</t>
  </si>
  <si>
    <t>Informatieverspreiding via opleidingen i.v.m. het opmaken van een aparte regel aangaande grensoverschrijdend gedrag in de gedragscode van de club</t>
  </si>
  <si>
    <t>Informatieverspreiding via het Jeugdsportfonds i.v.m. het opmaken van een aparte regel aangaande grensoverschrijdend gedrag in de gedragscode van de club</t>
  </si>
  <si>
    <t>De federatie verspreidt minstens 6 keer per jaar een digitale nieuwsbrief</t>
  </si>
  <si>
    <t>Jaarlijks verspreidt de V.J.J.F. vzw minstens 2 keer informatie over de opleidingen van de Vlaamse Sportfederatie naar haar leden</t>
  </si>
  <si>
    <t>De V.J.J.F. vzw stuurt jaarlijks minstens 6 digitale nieuwsbrieven naar de leden</t>
  </si>
  <si>
    <t>XV03</t>
  </si>
  <si>
    <t>Energiesubsidies clubs</t>
  </si>
  <si>
    <t>AW - Energiefonds - 1</t>
  </si>
  <si>
    <t>Opstartfase</t>
  </si>
  <si>
    <t>1.1 De organisatie publiceert haar statuten, interne reglementen, organigram en sportregels op haar website. Deze documenten zijn gemakkelijk terug te vinden en voor iedereen toegankelijk.</t>
  </si>
  <si>
    <t>1.1.a Publiceert de organisatie de meest recente versies van de statuten, interne reglementen, organigram, sportregels op haar website?</t>
  </si>
  <si>
    <t>1.2 De organisatie publiceert haar beleidsplan en bijhorende begroting op haar website. Dat document is gemakkelijk terug te vinden en voor iedereen toegankelijk</t>
  </si>
  <si>
    <t>1.3 De organisatie publiceert het jaarverslag op de website. Dat document is gemakkelijk terug te vinden en voor iedereen toegankelijk</t>
  </si>
  <si>
    <t>1.3.a Publiceert de organisatie het meest recente jaarverslag?</t>
  </si>
  <si>
    <t>1.3.b Publiceert de organisatie de jaarverslagen van de 4 voorgaande jaren?</t>
  </si>
  <si>
    <t>1.3.c. Zijn deze documenten voor iedereen toegankelijk en terug te vinden via (doorklikken op) de homepagina?</t>
  </si>
  <si>
    <t>1.4 De organisatie publiceert een publieke versie van de notulen van het bestuursorgaan op haar website. Om redenen van privacy of discretie is volledige transparantie soms niet aangewezen. Die documenten zijn eenvoudig terug te vinden en voor iedereen toegankelijk</t>
  </si>
  <si>
    <t>1.4.a Publiceert de organisatie een publieke versie van de notulen van het bestuursorgaan op haar website? Om redenen van privacy of discretie kan volledige transparantie soms niet aangewezen zijn</t>
  </si>
  <si>
    <t>1.4.b Geven de notulen een samenvatting van de besprekingen en (motivering van) de beslissingen weer?</t>
  </si>
  <si>
    <t>1.4.c Wordt een publieke versie van de notulen van alle vergaderingen van de raad van bestuur van de afgelopen 12 maanden gepubliceerd?</t>
  </si>
  <si>
    <t>1.5 De organisatie publiceert de notulen van de algemene vergadering op de website</t>
  </si>
  <si>
    <t>1.5.a Publiceert de organisatie de notulen en resultaten van de stemmingen van de algemene vergadering op haar website?</t>
  </si>
  <si>
    <t>1.5.b Geven de notulen een samenvatting van de besprekingen en de resultaten van de stemmingen weer?</t>
  </si>
  <si>
    <t>1.5.c Publiceert de organisatie de notulen van de algemene vergaderingen die de afgelopen 4 jaar plaatsvonden?</t>
  </si>
  <si>
    <t>1.6 De website van de organisatie vermeldt de actuele samenstelling van het bestuursorgaan en vermeldt voor elk lid van het bestuursorgaan de startdatum en het jaar van het einde van het mandaat. Als dat van toepassing is, vermeldt de website ook het aantal en de duurtijd van de voorgaande mandaten</t>
  </si>
  <si>
    <t>1.6.a Vermeldt de website van de organisatie de actuele samenstelling van het bestuursorgaan?</t>
  </si>
  <si>
    <t>1.6.b Wordt voor elk lid van het bestuursorgaan de startdatum en het jaar van het einde van het mandaat vermeld?</t>
  </si>
  <si>
    <t>1.6.c Wordt het aantal en de duurtijd van de voorgaande mandaten vermeld (als dat van toepassing is)?</t>
  </si>
  <si>
    <t>1.7 De organisatie rapporteert in het jaarverslag op geanonimiseerde of geaggregeerde wijze over de vergoeding, beloning of honorering van de leden van het bestuursorgaan</t>
  </si>
  <si>
    <t>1.8 De organisatie rapporteert in het jaarverslag op geanonimiseerde wijze over de verklaringen van belangenconflicten en de goedgekeurde besluiten waarbij sprake is van belangenconflicten</t>
  </si>
  <si>
    <t>1.9 De organisatie rapporteert in het jaarverslag over het omgaan met de code goed bestuur in Vlaamse sportfederaties op basis van de harde indicatoren. De organisatie licht de gevallen waar wordt gekozen om af te wijken van de code beargumenteerd toe, volgens het ‘pas toe of leg uit’-principe. De organisatie geeft aan welke wijzigingen inzake goed bestuur in de afgelopen 12 maanden zijn doorgevoerd</t>
  </si>
  <si>
    <t>1.9.a Werd in het laatst verschenen jaarverslag gerapporteerd over de wijze waarop de federatie is omgegaan met de code goed bestuur in Vlaamse sportfederaties? Daarbij wordt minstens gerapporteerd over het globale resultaat en het resultaat voor elke van de 3 dimensies</t>
  </si>
  <si>
    <t>1.9.b Licht de organisatie de gevallen waar wordt gekozen om af te wijken van de code beargumenteerd toe, volgens het ‘pas toe of leg uit’-principe?</t>
  </si>
  <si>
    <t>1.9.c Geeft de organisatie in het jaarverslag aan welke wijzigingen inzake goed bestuur, op indicatorniveau, in de afgelopen 12 maanden zijn doorgevoerd?</t>
  </si>
  <si>
    <t>1.10 De website van de organisatie vermeldt basisinformatie over de aangesloten sportclubs</t>
  </si>
  <si>
    <t>1.10.b De organisatie publiceert op haar website per aangesloten sportclub de volgende informatie: naam, website, adres en e-mail</t>
  </si>
  <si>
    <t>1.11 De website van de organisatie vermeldt de integrale inhoud en een samenvatting van de verzekeringspolissen die de organisatie heeft afgesloten voor haar sporters en andere belanghebbenden</t>
  </si>
  <si>
    <t>1.11.a De organisatie publiceert op haar website de integrale inhoud van de polissen die ze heeft afgesloten voor haar sporters en andere belanghebbenden</t>
  </si>
  <si>
    <t>1.11.b De organisatie publiceert op haar website een heldere samenvatting over de inhoud van de polissen die ze heeft afgesloten voor haar sporters en andere belanghebbenden</t>
  </si>
  <si>
    <t>2.1 Het bestuursorgaan stelt op basis van de visie, missie en strategische doelen van de organisatie de gewenste profielen van de leden van het bestuursorgaan op. Die worden ter goedkeuring aan de algemene vergadering voorgelegd</t>
  </si>
  <si>
    <t>2.1.a Bestaat er een document waarin voor elke bestuursfunctie die opgenomen is in de statuten of het intern reglement, de bestuurstaken, verantwoordelijkheden, gevraagde achtergrond en gevraagde competenties zijn beschreven?</t>
  </si>
  <si>
    <t>2.1.b Worden deze profielen, afzonderlijk of in hun totaliteit, gemotiveerd op basis van de in het document beschreven rol van het bestuur en het geheel van de visie, missie en strategische doelen van de organisatie?</t>
  </si>
  <si>
    <t>2.1.c Zijn deze profielen goedgekeurd door de Algemene Vergadering?</t>
  </si>
  <si>
    <t>2.1.d Bestaat er een document dat bepaalt dat het bestuursorgaan de reële en de gewenste profielen bij het ontstaan van elke vacature evalueert? Kan de organisatie aantonen dat die evaluatie conform deze verplichting heeft plaatsgevonden?</t>
  </si>
  <si>
    <t>2.2 Het bestuursorgaan legt de procedures vast voor het opstellen van de agenda voor elke vergadering, het verloop van de vergadering en de goedkeuring van besluiten. De voorzitter van het bestuursorgaan ziet toe op de correcte navolging van deze procedures</t>
  </si>
  <si>
    <t>2.2.a Beschikt de organisatie over een document waarin de procedure voor het opstellen van de agenda voor elke vergadering, het verloop van de vergadering en de goedkeuring van besluiten is vastgelegd?</t>
  </si>
  <si>
    <t>2.2.b Wordt de toezichthoudende rol van de voorzitter op deze procedure vastgelegd in het document?</t>
  </si>
  <si>
    <t>2.3 De organisatie bepaalt zowel voor het bestuursorgaan als voor de algemene vergadering een gepast quorum</t>
  </si>
  <si>
    <t>2.4 De organisatie beperkt de mandaten van de leden van het bestuursorgaan in de tijd en zorgt ervoor dat de maximale aaneengesloten zittingsperiode niet langer is dan 12 jaar</t>
  </si>
  <si>
    <t>2.5 De organisatie stelt een gefaseerd rooster van aftreden in voor de leden van het bestuursorgaan, waardoor telkens maar een deel van de leden vervangen wordt en de continuïteit van het bestuur gewaarborgd blijft</t>
  </si>
  <si>
    <t>2.6 De raad van bestuur vergadert minstens 5 keer per jaar (12 maanden)</t>
  </si>
  <si>
    <t>2.7 De organisatie stelt een gestandaardiseerde introductieprocedure in voor nieuwe leden van het bestuursorgaan zodat alle leden voldoende kennis hebben over de organisatie en haar omgeving</t>
  </si>
  <si>
    <t>2.7.a Beschikt de organisatie over een document waarin een gestandaardiseerde introductieprocedure voor nieuwe bestuurders is vastgelegd?</t>
  </si>
  <si>
    <t>2.7.b Voorziet deze procedure in een individueel gesprek met de voorzitter van het bestuursorgaan?</t>
  </si>
  <si>
    <t>2.7.c Bepaalt de procedure dat elk nieuw lid van het bestuursorgaan een benoemingsbrief ontvangt waarin wordt beschreven op basis van welk profiel het lid werd aangezocht?</t>
  </si>
  <si>
    <t>2.7.d Voorziet de procedure dat elk nieuw lid een exemplaar van de statuten, het intern reglement, het meerjarenbeleidsplan en informatie over de bestuurdersaansprakelijkheid ontvangt?</t>
  </si>
  <si>
    <t>2.8 De algemene vergadering vertegenwoordigt op directe manier of via getrapte vertegenwoordiging alle leden van de organisatie</t>
  </si>
  <si>
    <t>2.9 Binnen de grenzen van de organisatie bestaan geen zelfstandige of autonome (regionale) entiteiten die een eigen beleid kunnen bepalen dat afwijkt van het door de algemene vergadering en het bestuursorgaan vastgestelde beleid</t>
  </si>
  <si>
    <t>3.1 De afbakening van taken en bevoegdheden tussen de organen van de organisatie wordt vastgelegd in de statuten en het intern reglement van de organisatie</t>
  </si>
  <si>
    <t>3.2 De functies van voorzitter van het bestuursorgaan en die van directeur worden niet gecumuleerd</t>
  </si>
  <si>
    <t>3.2.a Worden de functies van voorzitter van het bestuursorgaan en die van directeur in de praktijk niet gecumuleerd?</t>
  </si>
  <si>
    <t>3.2.b Verbieden de statuten van de organisatie de cumulatie van de functies van voorzitter van het bestuursorgaan en die van directeur?</t>
  </si>
  <si>
    <t>3.3 De organisatie legt in de statuten de onverenigbaarheden met lidmaatschap van het bestuursorgaan vast</t>
  </si>
  <si>
    <t>3.4 Het bestuursorgaan legt de aan het personeel en in voorkomend geval de leidinggevenden of directie, gedelegeerde taken, verantwoordelijkheden en bevoegdheden vast in het intern reglement. Als verschillende personen een directiefunctie of leidinggevende functie bekleden, maakt het reglement duidelijk hoe de taken, verantwoordelijkheden en bevoegdheden onderling verdeeld zijn</t>
  </si>
  <si>
    <t>3.4.a Beschikt de organisatie over een document waarin is vastgelegd wat de taken, verantwoordelijkheden en bevoegdheden zijn van het bestuursorgaan enerzijds, en van de totaliteit van alle personeelsleden samen anderzijds?</t>
  </si>
  <si>
    <t>3.4.b Heeft de organisatie onder de personeelsleden een of meer leidinggevenden of directieleden aangewezen? En beschikt de organisatie over een document waarin is vastgelegd wat de taken, verantwoordelijkheden en bevoegdheden van de leidinggevenden of directieleden zijn? Als verschillende personen een directiefunctie bekleden, maakt het document dan duidelijk op welke wijze de taken, verantwoordelijkheden en bevoegdheden tussen de directieleden onderling verdeeld zijn?</t>
  </si>
  <si>
    <t>3.4.c Wordt inzake het afsluiten van contracten met externe partijen een duidelijke (financiële) grens gedefinieerd die bepaalt of het personeel of de leidinggevende/directieleden, dan wel het bestuursorgaan bevoegd is?</t>
  </si>
  <si>
    <t>3.5 Het bestuursorgaan houdt jaarlijks een functioneringsgesprek met de directeur</t>
  </si>
  <si>
    <t>3.5.a Vond de voorbije 12 maanden een functioneringsgesprek plaats tussen een lid van het bestuursorgaan en de directeur of de persoon die de dagelijkse leiding heeft in de organisatie? Beschikt de organisatie over een verslag hiervan?</t>
  </si>
  <si>
    <t>3.5.b Is het verslag van het functioneringsgesprek goedgekeurd door het bestuursorgaan?</t>
  </si>
  <si>
    <t>3.6 De algemene vergadering geeft haar goedkeuring aan het door het bestuursorgaan voorgestelde meerjarenbeleid, met inbegrip van de missie en strategie, en de financiële planning op lange termijn</t>
  </si>
  <si>
    <t>3.6.a Heeft de organisatie een meerjarenbeleidsplan waarin de visie, de missie en de strategie van de organisatie zijn beschreven dat is toegelicht en goedgekeurd door de algemene vergadering?</t>
  </si>
  <si>
    <t>3.6.b Heeft de organisatie voor het komende (boek)jaar een jaarlijks actieplan dat is afgeleid van het meerjarenplan dat is toegelicht en goedgekeurd op de algemene vergadering?</t>
  </si>
  <si>
    <t>3.6.c Heeft de organisatie voor het komende (boek)jaar een jaarbegroting die is afgeleid van de meerjarenbegroting die is toegelicht en goedgekeurd op de algemene vergadering?</t>
  </si>
  <si>
    <t>3.7 De organisatie heeft een procedure voor toezicht op het financiële beleid en de financiële informatieverstrekking van de organisatie</t>
  </si>
  <si>
    <t>3.7.a Heeft de algemene vergadering minstens één onafhankelijke en deskundige persoon aangesteld die het nazicht van de rekeningen van de organisatie doet?</t>
  </si>
  <si>
    <t>3.7.b Beschikt de organisatie over een document waarin de werking, taken en samenstelling van het financieel comité (minstens 3 personen waarvan de meerderheid onafhankelijk is) zijn vastgelegd? Behoort tot de taken van het financieel comité minstens het toezicht op het financiële beleid en de financiële informatieverstrekking, om de doelstellingen van de organisatie te kunnen realiseren, en dit minstens gekoppeld aan de begroting en aan de resultatenrekening?</t>
  </si>
  <si>
    <t>3.7.c Heeft het financieel comité over zijn taken verslag uitgebracht aan de algemene vergadering?</t>
  </si>
  <si>
    <t>3.8 Het bestuursorgaan evalueert op jaarlijkse basis haar eigen werking</t>
  </si>
  <si>
    <t>3.9 Het bestuursorgaan stelt een gedragscode op die van toepassing is op bestuurders, directie en personeel, en onderneemt stappen om te waarborgen dat alle relevante actoren op de hoogte zijn van de inhoud van de code en ze begrijpen</t>
  </si>
  <si>
    <t>3.9.a Beschikt de organisatie over een gedragscode die van toepassing is op bestuurders, directie en personeel?</t>
  </si>
  <si>
    <t>3.9.b Bevat deze code minstens de volgende elementen: de verplichting om integer te handelen, een onkostenregeling, een geschenkenregeling en regels inzake belangenvermenging?</t>
  </si>
  <si>
    <t>3.9.c Is de code ondertekend door alle leden van het bestuursorgaan, de directieleden en de personeelsleden?</t>
  </si>
  <si>
    <t>3.9.d Heeft het bestuursorgaan stappen ondernomen om te waarborgen dat alle relevante actoren op de hoogte zijn van de inhoud van de code en ze begrijpen? Is de algemene vergadering bij opmaak op de hoogte gebracht van de code, en is de algemene vergadering bij wijzigingen op de hoogte gebracht van de wijzigingen?</t>
  </si>
  <si>
    <t>3.10 Het bestuursorgaan stelt procedures inzake belangenconflicten vast die van toepassing zijn op de leden van het bestuursorgaan</t>
  </si>
  <si>
    <t>3.10.a Beschikt de organisatie over een document waarin procedures inzake belangenconflicten zijn vastgelegd?</t>
  </si>
  <si>
    <t>3.10.b Waarborgen deze procedures dat gepercipieerde en daadwerkelijke belangenconflicten worden 1/ bijgehouden in een register, en 2/ gemeld in de notulen van het bestuursorgaan. Waarborgen deze procedures dat de volgende combinaties met een mandaat in het bestuursorgaan worden voorgelegd aan de algemene vergadering of aan een door de algemene vergadering gemandateerd orgaan, als ze niet als onverenigbaar uitgesloten zijn: 1/ een vertegenwoordigende of strategische functie in een bedrijf dat een commerciële band heeft met de organisatie, 2/ een familiale band (eerste of tweede graad) met een personeelslid, en 3/ een functie in een rechtsprekend orgaan binnen de organisatie.</t>
  </si>
  <si>
    <t>3.10.c Waarborgen deze procedures dat leden van het bestuursorgaan bij agendapunten waarin er sprake is van een belangenconflict, niet mogen deelnemen aan (de bespreking en de stemming van) dat agendapunt?</t>
  </si>
  <si>
    <t>3.11 Het bestuursorgaan legt jaarlijks een werkplan vast</t>
  </si>
  <si>
    <t>3.11.a Beschikt de organisatie over een geldend document waarin het werkplan voor een periode van 12 maanden is vastgelegd?</t>
  </si>
  <si>
    <t>3.11.b Voorziet dat werkplan minstens de volgende activiteiten: vastleggen van de begroting, de jaarrekening, het beleidsplan en het jaarverslag, de jaarlijkse zelfevaluatie, de evaluatie van de directie, de bespreking en evaluatie van de governance van de organisatie en het voorbereiden van de algemene vergadering?</t>
  </si>
  <si>
    <t>3.12 Het bestuursorgaan is evenwichtig, competent en toegankelijk</t>
  </si>
  <si>
    <t>3.12.a Een adviserend comité identificeert hiaten inzake de vaardigheid, deskundigheid en gedifferentieerde samenstelling van het bestuursorgaan. Dat adviserend comité bestaat uit minstens 2 personen, waarvan één persoon geen bestuurder of personeelslid is. Het adviserend comité komt minstens samen bij het opmaken van een vacature</t>
  </si>
  <si>
    <t>3.12.b De statuten of het intern reglement van de organisatie bepalen dat externen kandidaat-bestuurder kunnen zijn</t>
  </si>
  <si>
    <t>3.12.c De statuten of het intern reglement van de organisatie bepalen dat het volledige bestuursorgaan kan bestaan uit personen die geen ander mandaat hebben binnen de organisatie. Met andere woorden, het zetelen in het bestuursorgaan is niet expliciet gebonden aan een ander mandaat binnen de Vlaamse sportfederatie. Zo wordt het bestuursorgaan niet automatisch (volledig of deels) samengesteld uit de voorzitters of andere afgevaardigden van bepaalde afdelingen of commissies binnen de organisatie</t>
  </si>
  <si>
    <t>3.14 De organisatie heeft geschikte klachtenprocedures</t>
  </si>
  <si>
    <t>3.13 Het bestuursorgaan heeft een gepast systeem voor risicobeheersing</t>
  </si>
  <si>
    <t>3.13.b De organisatie heeft een of meer formele strategieën om financiële risico’s te beperken of te elimineren</t>
  </si>
  <si>
    <t>3.14.b De klachtenprocedures bevatten duidelijk omschreven procedures voor: (1) het indienen van klachten, (2) het onderzoeken van klachten, (3) het op de hoogte brengen van de indiener van de klacht van de uitkomst van het onderzoek, (4) het instellen van een onafhankelijk orgaan</t>
  </si>
  <si>
    <t>3.15 De organisatie heeft een beleid inzake de bestrijding van fraude</t>
  </si>
  <si>
    <t>3.16 De Vlaamse sportfederatie voorziet in een sterke en gedragen vertegenwoordiging in het bestuursorgaan van de Belgische koepelfederatie</t>
  </si>
  <si>
    <t>3.16.b De statuten, het intern reglement of een ander document bepalen dat het bestuursorgaan van de Vlaamse sportfederatie haar vertegenwoordiger(s) in het bestuursorgaan van de Belgische koepelfederatie aanduidt, en die aanduiding jaarlijks kan herzien</t>
  </si>
  <si>
    <t>3.16.c De vertegenwoordiger(s) namens de Vlaamse sportfederatie in het bestuursorgaan van de Belgische koepelfederatie 1/ overlegt met het bestuursorgaan van de Vlaamse sportfederatie over de in te nemen standpunten, en 2/ communiceert transparant naar het bestuursorgaan van de Vlaamse sportfederatie over de besprekingen en beslissingen binnen het bestuursorgaan van de Belgische koepelfederatie</t>
  </si>
  <si>
    <t>Status 2021</t>
  </si>
  <si>
    <t>Vergoeding Topsportcoördinator (incl. verplaatsingen, verzekering, verblijfskosten)</t>
  </si>
  <si>
    <t>Het aantal deelnames aan regionale stages is in de beleidsperiode 2021-2024 niet minder dan 80% dan dat in de beleidsperiode 2017-2020</t>
  </si>
  <si>
    <t>Er vinden in 2024 minstens 55 dangraadexamens plaats</t>
  </si>
  <si>
    <t>Het aantal dangraadexamens in 2024</t>
  </si>
  <si>
    <t>Het aantal deelnames aan wedstrijden is in 2024 minstens 12% van het totale ledenaantal op 31 december 2024</t>
  </si>
  <si>
    <t>Het aantal deelnames aan VJJF-wedstrijden tegenover (gedeeld door) het ledenaantal op 31 december 2024</t>
  </si>
  <si>
    <t>Het gemiddelde aantal open wedstrijdtrainingen Fighting System is in de periode 2023-2024 minstens 5 per kalenderjaar</t>
  </si>
  <si>
    <t>In het kalenderjaar 2024 vinden er minstens 5 open provinciale trainingen Duo System plaats</t>
  </si>
  <si>
    <t>Het aantal clubs dat in 2024 deelneemt aan wedstrijden Duo is minstens 10</t>
  </si>
  <si>
    <t>Het aantal clubs dat in 2024 deelneemt aan erkende kampioenschappen Duo</t>
  </si>
  <si>
    <t>NVT - Vanaf 1 januari 2021 polst de V.J.J.F. vzw via een vragenlijst jaarlijks bij de clubs naar hun mening aangaande verschillende thema’s van de federale werking</t>
  </si>
  <si>
    <t>NVT - Tegen het einde van 2022 worden de ongevalsaangiftes die zijn ingediend bij de verzekeraar zichtbaar gemaakt op het ledenprofiel in het online ledenbestand</t>
  </si>
  <si>
    <t>NVT - Het aantal leden waarvan de online ledenfiche is ingevuld stijgt jaarlijks met minstens 5% van het aantal leden met een ingevulde fiche op de referentiedatum van 31 december 2020</t>
  </si>
  <si>
    <t>Het aantal teammeetings dat jaarlijks door een bestuurslid wordt bijgewoond is minstens 2</t>
  </si>
  <si>
    <t>NVT - Tegen 31 december 2023 is er een kortingssysteem voor de clubs ontwikkeld waarbij wordt ingezet op hun kwaliteit van werking</t>
  </si>
  <si>
    <t>NVT - Organisatie opleiding Trainer B Ju-Jitsu</t>
  </si>
  <si>
    <t>NVT - DOE-Jitsu bevraging bij de clubs</t>
  </si>
  <si>
    <t>NVT - Vademecum</t>
  </si>
  <si>
    <t>NVT - Ontwikkeling en toepassing van clubsubsidies o.b.v. hun kwalitatieve 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</si>
</sst>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6"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font>
    <font>
      <sz val="11"/>
      <color theme="0"/>
      <name val="Calibri"/>
      <family val="2"/>
    </font>
    <font>
      <b/>
      <sz val="14"/>
      <color theme="1"/>
      <name val="Calibri"/>
      <family val="2"/>
    </font>
    <font>
      <sz val="8"/>
      <color theme="1"/>
      <name val="Calibri"/>
      <family val="2"/>
    </font>
    <font>
      <sz val="8"/>
      <color rgb="FFFF0000"/>
      <name val="Calibri"/>
      <family val="2"/>
    </font>
    <font>
      <sz val="8"/>
      <color rgb="FF00B050"/>
      <name val="Calibri"/>
      <family val="2"/>
    </font>
    <font>
      <b/>
      <sz val="11"/>
      <color theme="1"/>
      <name val="Calibri"/>
      <family val="2"/>
    </font>
    <font>
      <i/>
      <sz val="11"/>
      <color theme="1"/>
      <name val="Calibri"/>
      <family val="2"/>
    </font>
    <font>
      <sz val="11"/>
      <color rgb="FFFF0000"/>
      <name val="Calibri"/>
      <family val="2"/>
    </font>
    <font>
      <i/>
      <sz val="11"/>
      <color rgb="FFFF0000"/>
      <name val="Calibri"/>
      <family val="2"/>
    </font>
    <font>
      <b/>
      <i/>
      <sz val="11"/>
      <color theme="1"/>
      <name val="Calibri"/>
      <family val="2"/>
    </font>
    <font>
      <sz val="8"/>
      <color theme="0"/>
      <name val="Calibri"/>
      <family val="2"/>
    </font>
    <font>
      <b/>
      <sz val="11"/>
      <color rgb="FFFF0000"/>
      <name val="Calibri"/>
      <family val="2"/>
    </font>
    <font>
      <sz val="7"/>
      <color theme="1"/>
      <name val="Calibri"/>
      <family val="2"/>
    </font>
    <font>
      <sz val="7"/>
      <color rgb="FFFF0000"/>
      <name val="Calibri"/>
      <family val="2"/>
    </font>
    <font>
      <sz val="7"/>
      <color rgb="FF00B050"/>
      <name val="Calibri"/>
      <family val="2"/>
    </font>
    <font>
      <sz val="11"/>
      <color rgb="FF595959"/>
      <name val="Calibri"/>
      <family val="2"/>
    </font>
    <font>
      <sz val="11"/>
      <color rgb="FF757070"/>
      <name val="Calibri"/>
      <family val="2"/>
    </font>
    <font>
      <sz val="12"/>
      <color theme="0"/>
      <name val="Calibri"/>
      <family val="2"/>
    </font>
    <font>
      <b/>
      <sz val="14"/>
      <color theme="0"/>
      <name val="Calibri"/>
      <family val="2"/>
    </font>
    <font>
      <sz val="10"/>
      <color rgb="FFFF0000"/>
      <name val="Calibri"/>
      <family val="2"/>
    </font>
    <font>
      <sz val="11"/>
      <color rgb="FF00B050"/>
      <name val="Calibri"/>
      <family val="2"/>
    </font>
    <font>
      <sz val="12"/>
      <color rgb="FFFF0000"/>
      <name val="Calibri"/>
      <family val="2"/>
    </font>
    <font>
      <sz val="12"/>
      <color rgb="FF00B050"/>
      <name val="Calibri"/>
      <family val="2"/>
    </font>
    <font>
      <sz val="10"/>
      <color rgb="FF00B050"/>
      <name val="Calibri"/>
      <family val="2"/>
    </font>
    <font>
      <sz val="11"/>
      <name val="Calibri"/>
      <family val="2"/>
    </font>
    <font>
      <b/>
      <sz val="8"/>
      <color theme="1"/>
      <name val="Calibri"/>
      <family val="2"/>
    </font>
    <font>
      <b/>
      <sz val="7"/>
      <color theme="1"/>
      <name val="Calibri"/>
      <family val="2"/>
    </font>
    <font>
      <sz val="8"/>
      <color theme="1"/>
      <name val="Calibri"/>
      <family val="2"/>
      <scheme val="minor"/>
    </font>
    <font>
      <b/>
      <sz val="9"/>
      <color theme="1"/>
      <name val="Calibri"/>
      <family val="2"/>
    </font>
    <font>
      <b/>
      <sz val="11"/>
      <color theme="1"/>
      <name val="Calibri"/>
      <family val="2"/>
      <scheme val="minor"/>
    </font>
    <font>
      <sz val="11"/>
      <color theme="0" tint="-0.34998626667073579"/>
      <name val="Calibri"/>
      <family val="2"/>
    </font>
    <font>
      <sz val="11"/>
      <color theme="0" tint="-0.499984740745262"/>
      <name val="Calibri"/>
      <family val="2"/>
    </font>
    <font>
      <b/>
      <sz val="11"/>
      <name val="Calibri"/>
      <family val="2"/>
    </font>
    <font>
      <sz val="11"/>
      <color theme="0" tint="-0.14999847407452621"/>
      <name val="Calibri"/>
      <family val="2"/>
    </font>
    <font>
      <sz val="11"/>
      <name val="Calibri"/>
      <family val="2"/>
      <scheme val="minor"/>
    </font>
    <font>
      <b/>
      <sz val="11"/>
      <name val="Calibri"/>
      <family val="2"/>
      <scheme val="minor"/>
    </font>
    <font>
      <sz val="8"/>
      <name val="Calibri"/>
      <family val="2"/>
    </font>
    <font>
      <i/>
      <sz val="11"/>
      <name val="Calibri"/>
      <family val="2"/>
    </font>
    <font>
      <i/>
      <sz val="11"/>
      <color theme="0" tint="-0.34998626667073579"/>
      <name val="Calibri"/>
      <family val="2"/>
    </font>
    <font>
      <sz val="11"/>
      <color theme="0" tint="-0.34998626667073579"/>
      <name val="Calibri"/>
      <family val="2"/>
      <scheme val="minor"/>
    </font>
    <font>
      <b/>
      <sz val="11"/>
      <color theme="0" tint="-0.34998626667073579"/>
      <name val="Calibri"/>
      <family val="2"/>
    </font>
    <font>
      <sz val="8"/>
      <color theme="0" tint="-0.34998626667073579"/>
      <name val="Calibri"/>
      <family val="2"/>
    </font>
  </fonts>
  <fills count="52">
    <fill>
      <patternFill patternType="none"/>
    </fill>
    <fill>
      <patternFill patternType="gray125"/>
    </fill>
    <fill>
      <patternFill patternType="solid">
        <fgColor theme="1"/>
        <bgColor theme="1"/>
      </patternFill>
    </fill>
    <fill>
      <patternFill patternType="solid">
        <fgColor rgb="FFF2F2F2"/>
        <bgColor rgb="FFF2F2F2"/>
      </patternFill>
    </fill>
    <fill>
      <patternFill patternType="solid">
        <fgColor rgb="FFD8D8D8"/>
        <bgColor rgb="FFD8D8D8"/>
      </patternFill>
    </fill>
    <fill>
      <patternFill patternType="solid">
        <fgColor rgb="FFFF0000"/>
        <bgColor rgb="FFFF0000"/>
      </patternFill>
    </fill>
    <fill>
      <patternFill patternType="solid">
        <fgColor rgb="FFDEEAF6"/>
        <bgColor rgb="FFDEEAF6"/>
      </patternFill>
    </fill>
    <fill>
      <patternFill patternType="solid">
        <fgColor rgb="FFBDD6EE"/>
        <bgColor rgb="FFBDD6EE"/>
      </patternFill>
    </fill>
    <fill>
      <patternFill patternType="solid">
        <fgColor rgb="FFFEF2CB"/>
        <bgColor rgb="FFFEF2CB"/>
      </patternFill>
    </fill>
    <fill>
      <patternFill patternType="solid">
        <fgColor rgb="FFFFE598"/>
        <bgColor rgb="FFFFE598"/>
      </patternFill>
    </fill>
    <fill>
      <patternFill patternType="solid">
        <fgColor rgb="FFFFD965"/>
        <bgColor rgb="FFFFD965"/>
      </patternFill>
    </fill>
    <fill>
      <patternFill patternType="solid">
        <fgColor rgb="FFD9E2F3"/>
        <bgColor rgb="FFD9E2F3"/>
      </patternFill>
    </fill>
    <fill>
      <patternFill patternType="solid">
        <fgColor rgb="FFB4C6E7"/>
        <bgColor rgb="FFB4C6E7"/>
      </patternFill>
    </fill>
    <fill>
      <patternFill patternType="solid">
        <fgColor rgb="FF8EAADB"/>
        <bgColor rgb="FF8EAADB"/>
      </patternFill>
    </fill>
    <fill>
      <patternFill patternType="solid">
        <fgColor rgb="FF2F5496"/>
        <bgColor rgb="FF2F5496"/>
      </patternFill>
    </fill>
    <fill>
      <patternFill patternType="solid">
        <fgColor rgb="FF1F3864"/>
        <bgColor rgb="FF1F3864"/>
      </patternFill>
    </fill>
    <fill>
      <patternFill patternType="solid">
        <fgColor rgb="FFC5E0B3"/>
        <bgColor rgb="FFC5E0B3"/>
      </patternFill>
    </fill>
    <fill>
      <patternFill patternType="solid">
        <fgColor rgb="FFCC9900"/>
        <bgColor rgb="FFCC9900"/>
      </patternFill>
    </fill>
    <fill>
      <patternFill patternType="solid">
        <fgColor rgb="FFC5AE40"/>
        <bgColor rgb="FFC5AE40"/>
      </patternFill>
    </fill>
    <fill>
      <patternFill patternType="solid">
        <fgColor rgb="FFA8D08D"/>
        <bgColor rgb="FFA8D08D"/>
      </patternFill>
    </fill>
    <fill>
      <patternFill patternType="solid">
        <fgColor rgb="FF00B050"/>
        <bgColor rgb="FF00B050"/>
      </patternFill>
    </fill>
    <fill>
      <patternFill patternType="solid">
        <fgColor rgb="FFC55A11"/>
        <bgColor rgb="FFC55A11"/>
      </patternFill>
    </fill>
    <fill>
      <patternFill patternType="solid">
        <fgColor rgb="FF9CC2E5"/>
        <bgColor rgb="FF9CC2E5"/>
      </patternFill>
    </fill>
    <fill>
      <patternFill patternType="solid">
        <fgColor rgb="FF2E75B5"/>
        <bgColor rgb="FF2E75B5"/>
      </patternFill>
    </fill>
    <fill>
      <patternFill patternType="solid">
        <fgColor rgb="FF548135"/>
        <bgColor rgb="FF548135"/>
      </patternFill>
    </fill>
    <fill>
      <patternFill patternType="solid">
        <fgColor rgb="FFBF9000"/>
        <bgColor rgb="FFBF9000"/>
      </patternFill>
    </fill>
    <fill>
      <patternFill patternType="solid">
        <fgColor rgb="FF7F6000"/>
        <bgColor rgb="FF7F6000"/>
      </patternFill>
    </fill>
    <fill>
      <patternFill patternType="solid">
        <fgColor rgb="FF000099"/>
        <bgColor rgb="FF000099"/>
      </patternFill>
    </fill>
    <fill>
      <patternFill patternType="solid">
        <fgColor rgb="FFFFFF99"/>
        <bgColor rgb="FFFFFF99"/>
      </patternFill>
    </fill>
    <fill>
      <patternFill patternType="solid">
        <fgColor theme="8" tint="0.79998168889431442"/>
        <bgColor indexed="64"/>
      </patternFill>
    </fill>
    <fill>
      <patternFill patternType="solid">
        <fgColor theme="8" tint="0.79998168889431442"/>
        <bgColor rgb="FFD9E2F3"/>
      </patternFill>
    </fill>
    <fill>
      <patternFill patternType="solid">
        <fgColor theme="8" tint="0.39997558519241921"/>
        <bgColor rgb="FF8EAADB"/>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theme="0" tint="-0.14999847407452621"/>
        <bgColor rgb="FFF2F2F2"/>
      </patternFill>
    </fill>
    <fill>
      <patternFill patternType="solid">
        <fgColor theme="0" tint="-4.9989318521683403E-2"/>
        <bgColor rgb="FFF2F2F2"/>
      </patternFill>
    </fill>
    <fill>
      <patternFill patternType="solid">
        <fgColor theme="4" tint="0.79998168889431442"/>
        <bgColor indexed="64"/>
      </patternFill>
    </fill>
    <fill>
      <patternFill patternType="solid">
        <fgColor theme="4" tint="0.59999389629810485"/>
        <bgColor rgb="FFBDD6EE"/>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rgb="FFDEEAF6"/>
      </patternFill>
    </fill>
    <fill>
      <patternFill patternType="solid">
        <fgColor rgb="FFFFFF99"/>
        <bgColor indexed="64"/>
      </patternFill>
    </fill>
    <fill>
      <patternFill patternType="solid">
        <fgColor theme="9" tint="0.59999389629810485"/>
        <bgColor rgb="FFC5E0B3"/>
      </patternFill>
    </fill>
    <fill>
      <patternFill patternType="solid">
        <fgColor theme="1"/>
        <bgColor indexed="64"/>
      </patternFill>
    </fill>
  </fills>
  <borders count="104">
    <border>
      <left/>
      <right/>
      <top/>
      <bottom/>
      <diagonal/>
    </border>
    <border>
      <left style="thick">
        <color rgb="FF000000"/>
      </left>
      <right/>
      <top style="thick">
        <color rgb="FF000000"/>
      </top>
      <bottom/>
      <diagonal/>
    </border>
    <border>
      <left/>
      <right/>
      <top style="thick">
        <color rgb="FF000000"/>
      </top>
      <bottom/>
      <diagonal/>
    </border>
    <border>
      <left/>
      <right/>
      <top style="thick">
        <color rgb="FF000000"/>
      </top>
      <bottom/>
      <diagonal/>
    </border>
    <border>
      <left style="thin">
        <color rgb="FF000000"/>
      </left>
      <right style="thin">
        <color rgb="FF000000"/>
      </right>
      <top style="thin">
        <color rgb="FF000000"/>
      </top>
      <bottom style="thin">
        <color rgb="FF000000"/>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ck">
        <color rgb="FF000000"/>
      </bottom>
      <diagonal/>
    </border>
    <border>
      <left/>
      <right/>
      <top/>
      <bottom style="thick">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rgb="FF000000"/>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s>
  <cellStyleXfs count="1">
    <xf numFmtId="0" fontId="0" fillId="0" borderId="0"/>
  </cellStyleXfs>
  <cellXfs count="1023">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4" fillId="2" borderId="3" xfId="0" applyNumberFormat="1" applyFont="1" applyFill="1" applyBorder="1" applyAlignment="1">
      <alignment horizontal="center" vertical="center" wrapText="1"/>
    </xf>
    <xf numFmtId="0" fontId="3" fillId="0" borderId="0" xfId="0" applyFont="1" applyAlignment="1">
      <alignment vertical="center" wrapText="1"/>
    </xf>
    <xf numFmtId="164" fontId="6" fillId="0" borderId="0" xfId="0" applyNumberFormat="1" applyFont="1" applyAlignment="1">
      <alignment vertical="center" wrapText="1"/>
    </xf>
    <xf numFmtId="164" fontId="7" fillId="0" borderId="0" xfId="0" applyNumberFormat="1" applyFont="1" applyAlignment="1">
      <alignment vertical="center" wrapText="1"/>
    </xf>
    <xf numFmtId="164" fontId="8" fillId="0" borderId="0" xfId="0" applyNumberFormat="1" applyFont="1" applyAlignment="1">
      <alignment vertical="center" wrapText="1"/>
    </xf>
    <xf numFmtId="0" fontId="3" fillId="0" borderId="0" xfId="0" applyFont="1" applyAlignment="1">
      <alignment horizontal="center" vertical="center" wrapText="1"/>
    </xf>
    <xf numFmtId="164" fontId="3" fillId="0" borderId="0" xfId="0" applyNumberFormat="1" applyFont="1" applyAlignment="1">
      <alignment vertical="center" wrapText="1"/>
    </xf>
    <xf numFmtId="0" fontId="3" fillId="0" borderId="0" xfId="0" applyFont="1" applyAlignment="1">
      <alignment wrapText="1"/>
    </xf>
    <xf numFmtId="0" fontId="3" fillId="8" borderId="4" xfId="0" applyFont="1" applyFill="1" applyBorder="1" applyAlignment="1">
      <alignment vertical="center" wrapText="1"/>
    </xf>
    <xf numFmtId="164" fontId="6" fillId="8" borderId="4" xfId="0" applyNumberFormat="1" applyFont="1" applyFill="1" applyBorder="1" applyAlignment="1">
      <alignment vertical="center" wrapText="1"/>
    </xf>
    <xf numFmtId="164" fontId="7" fillId="8" borderId="4" xfId="0" applyNumberFormat="1" applyFont="1" applyFill="1" applyBorder="1" applyAlignment="1">
      <alignment vertical="center" wrapText="1"/>
    </xf>
    <xf numFmtId="164" fontId="8" fillId="8" borderId="4" xfId="0" applyNumberFormat="1" applyFont="1" applyFill="1" applyBorder="1" applyAlignment="1">
      <alignment vertical="center" wrapText="1"/>
    </xf>
    <xf numFmtId="0" fontId="9" fillId="8" borderId="4" xfId="0" applyFont="1" applyFill="1" applyBorder="1" applyAlignment="1">
      <alignment vertical="center" wrapText="1"/>
    </xf>
    <xf numFmtId="0" fontId="10" fillId="8" borderId="4" xfId="0" applyFont="1" applyFill="1" applyBorder="1" applyAlignment="1">
      <alignment vertical="center" wrapText="1"/>
    </xf>
    <xf numFmtId="0" fontId="3" fillId="11" borderId="6" xfId="0" applyFont="1" applyFill="1" applyBorder="1" applyAlignment="1">
      <alignment vertical="center" wrapText="1"/>
    </xf>
    <xf numFmtId="0" fontId="3" fillId="12" borderId="6" xfId="0" applyFont="1" applyFill="1" applyBorder="1" applyAlignment="1">
      <alignment vertical="center" wrapText="1"/>
    </xf>
    <xf numFmtId="0" fontId="3" fillId="13" borderId="6" xfId="0" applyFont="1" applyFill="1" applyBorder="1" applyAlignment="1">
      <alignment vertical="center" wrapText="1"/>
    </xf>
    <xf numFmtId="164" fontId="6" fillId="13" borderId="6" xfId="0" applyNumberFormat="1" applyFont="1" applyFill="1" applyBorder="1" applyAlignment="1">
      <alignment vertical="center" wrapText="1"/>
    </xf>
    <xf numFmtId="164" fontId="7" fillId="13" borderId="6" xfId="0" applyNumberFormat="1" applyFont="1" applyFill="1" applyBorder="1" applyAlignment="1">
      <alignment vertical="center" wrapText="1"/>
    </xf>
    <xf numFmtId="164" fontId="8" fillId="13" borderId="6" xfId="0" applyNumberFormat="1" applyFont="1" applyFill="1" applyBorder="1" applyAlignment="1">
      <alignment vertical="center" wrapText="1"/>
    </xf>
    <xf numFmtId="0" fontId="3" fillId="13" borderId="6" xfId="0" applyFont="1" applyFill="1" applyBorder="1" applyAlignment="1">
      <alignment horizontal="center" vertical="center" wrapText="1"/>
    </xf>
    <xf numFmtId="0" fontId="3" fillId="16" borderId="10" xfId="0" applyFont="1" applyFill="1" applyBorder="1" applyAlignment="1">
      <alignment vertical="center" wrapText="1"/>
    </xf>
    <xf numFmtId="0" fontId="3" fillId="16" borderId="6" xfId="0" applyFont="1" applyFill="1" applyBorder="1" applyAlignment="1">
      <alignment vertical="center" wrapText="1"/>
    </xf>
    <xf numFmtId="164" fontId="6" fillId="16" borderId="6" xfId="0" applyNumberFormat="1" applyFont="1" applyFill="1" applyBorder="1" applyAlignment="1">
      <alignment vertical="center" wrapText="1"/>
    </xf>
    <xf numFmtId="0" fontId="3" fillId="16" borderId="6" xfId="0" applyFont="1" applyFill="1" applyBorder="1" applyAlignment="1">
      <alignment horizontal="center" vertical="center" wrapText="1"/>
    </xf>
    <xf numFmtId="0" fontId="3" fillId="16" borderId="9" xfId="0" applyFont="1" applyFill="1" applyBorder="1" applyAlignment="1">
      <alignment vertical="center" wrapText="1"/>
    </xf>
    <xf numFmtId="0" fontId="3" fillId="16" borderId="5" xfId="0" applyFont="1" applyFill="1" applyBorder="1" applyAlignment="1">
      <alignment vertical="center" wrapText="1"/>
    </xf>
    <xf numFmtId="164" fontId="6" fillId="16" borderId="5" xfId="0" applyNumberFormat="1" applyFont="1" applyFill="1" applyBorder="1" applyAlignment="1">
      <alignment vertical="center" wrapText="1"/>
    </xf>
    <xf numFmtId="0" fontId="3" fillId="16" borderId="5" xfId="0" applyFont="1" applyFill="1" applyBorder="1" applyAlignment="1">
      <alignment horizontal="center" vertical="center" wrapText="1"/>
    </xf>
    <xf numFmtId="0" fontId="3" fillId="19" borderId="10" xfId="0" applyFont="1" applyFill="1" applyBorder="1" applyAlignment="1">
      <alignment vertical="center" wrapText="1"/>
    </xf>
    <xf numFmtId="0" fontId="3" fillId="19" borderId="6" xfId="0" applyFont="1" applyFill="1" applyBorder="1" applyAlignment="1">
      <alignment vertical="center" wrapText="1"/>
    </xf>
    <xf numFmtId="164" fontId="6" fillId="19" borderId="6" xfId="0" applyNumberFormat="1" applyFont="1" applyFill="1" applyBorder="1" applyAlignment="1">
      <alignment vertical="center" wrapText="1"/>
    </xf>
    <xf numFmtId="0" fontId="3" fillId="19" borderId="6" xfId="0" applyFont="1" applyFill="1" applyBorder="1" applyAlignment="1">
      <alignment horizontal="center" vertical="center" wrapText="1"/>
    </xf>
    <xf numFmtId="0" fontId="21" fillId="20" borderId="7" xfId="0" applyFont="1" applyFill="1" applyBorder="1" applyAlignment="1">
      <alignment vertical="center" wrapText="1"/>
    </xf>
    <xf numFmtId="0" fontId="21" fillId="20" borderId="8" xfId="0" applyFont="1" applyFill="1" applyBorder="1" applyAlignment="1">
      <alignment vertical="center" wrapText="1"/>
    </xf>
    <xf numFmtId="164" fontId="21" fillId="20" borderId="8" xfId="0" applyNumberFormat="1" applyFont="1" applyFill="1" applyBorder="1" applyAlignment="1">
      <alignment vertical="center" wrapText="1"/>
    </xf>
    <xf numFmtId="0" fontId="21" fillId="20" borderId="8" xfId="0" applyFont="1" applyFill="1" applyBorder="1" applyAlignment="1">
      <alignment horizontal="center" vertical="center" wrapText="1"/>
    </xf>
    <xf numFmtId="0" fontId="3" fillId="7" borderId="9" xfId="0" applyFont="1" applyFill="1" applyBorder="1" applyAlignment="1">
      <alignment vertical="center" wrapText="1"/>
    </xf>
    <xf numFmtId="0" fontId="3" fillId="7" borderId="5" xfId="0" applyFont="1" applyFill="1" applyBorder="1" applyAlignment="1">
      <alignment vertical="center" wrapText="1"/>
    </xf>
    <xf numFmtId="164" fontId="6" fillId="7" borderId="5" xfId="0" applyNumberFormat="1" applyFont="1" applyFill="1" applyBorder="1" applyAlignment="1">
      <alignment vertical="center" wrapText="1"/>
    </xf>
    <xf numFmtId="0" fontId="3" fillId="7" borderId="5" xfId="0" applyFont="1" applyFill="1" applyBorder="1" applyAlignment="1">
      <alignment horizontal="center" vertical="center" wrapText="1"/>
    </xf>
    <xf numFmtId="0" fontId="3" fillId="7" borderId="10" xfId="0" applyFont="1" applyFill="1" applyBorder="1" applyAlignment="1">
      <alignment vertical="center" wrapText="1"/>
    </xf>
    <xf numFmtId="0" fontId="3" fillId="7" borderId="6" xfId="0" applyFont="1" applyFill="1" applyBorder="1" applyAlignment="1">
      <alignment vertical="center" wrapText="1"/>
    </xf>
    <xf numFmtId="164" fontId="6" fillId="7" borderId="6" xfId="0" applyNumberFormat="1" applyFont="1" applyFill="1" applyBorder="1" applyAlignment="1">
      <alignment vertical="center" wrapText="1"/>
    </xf>
    <xf numFmtId="0" fontId="3" fillId="7" borderId="6" xfId="0" applyFont="1" applyFill="1" applyBorder="1" applyAlignment="1">
      <alignment horizontal="center" vertical="center" wrapText="1"/>
    </xf>
    <xf numFmtId="0" fontId="21" fillId="14" borderId="7" xfId="0" applyFont="1" applyFill="1" applyBorder="1" applyAlignment="1">
      <alignment vertical="center" wrapText="1"/>
    </xf>
    <xf numFmtId="0" fontId="21" fillId="14" borderId="8" xfId="0" applyFont="1" applyFill="1" applyBorder="1" applyAlignment="1">
      <alignment vertical="center" wrapText="1"/>
    </xf>
    <xf numFmtId="164" fontId="21" fillId="14" borderId="8" xfId="0" applyNumberFormat="1" applyFont="1" applyFill="1" applyBorder="1" applyAlignment="1">
      <alignment vertical="center" wrapText="1"/>
    </xf>
    <xf numFmtId="0" fontId="21" fillId="14" borderId="8" xfId="0" applyFont="1" applyFill="1" applyBorder="1" applyAlignment="1">
      <alignment horizontal="center" vertical="center" wrapText="1"/>
    </xf>
    <xf numFmtId="0" fontId="3" fillId="8" borderId="9" xfId="0" applyFont="1" applyFill="1" applyBorder="1" applyAlignment="1">
      <alignment vertical="center" wrapText="1"/>
    </xf>
    <xf numFmtId="0" fontId="3" fillId="8" borderId="5" xfId="0" applyFont="1" applyFill="1" applyBorder="1" applyAlignment="1">
      <alignment vertical="center" wrapText="1"/>
    </xf>
    <xf numFmtId="164" fontId="6" fillId="8" borderId="5" xfId="0" applyNumberFormat="1" applyFont="1" applyFill="1" applyBorder="1" applyAlignment="1">
      <alignment vertical="center" wrapText="1"/>
    </xf>
    <xf numFmtId="0" fontId="3" fillId="8" borderId="5" xfId="0" applyFont="1" applyFill="1" applyBorder="1" applyAlignment="1">
      <alignment horizontal="center" vertical="center" wrapText="1"/>
    </xf>
    <xf numFmtId="0" fontId="3" fillId="8" borderId="10" xfId="0" applyFont="1" applyFill="1" applyBorder="1" applyAlignment="1">
      <alignment vertical="center" wrapText="1"/>
    </xf>
    <xf numFmtId="0" fontId="3" fillId="8" borderId="6" xfId="0" applyFont="1" applyFill="1" applyBorder="1" applyAlignment="1">
      <alignment vertical="center" wrapText="1"/>
    </xf>
    <xf numFmtId="164" fontId="6" fillId="8" borderId="6" xfId="0" applyNumberFormat="1" applyFont="1" applyFill="1" applyBorder="1" applyAlignment="1">
      <alignment vertical="center" wrapText="1"/>
    </xf>
    <xf numFmtId="0" fontId="3" fillId="8" borderId="6" xfId="0" applyFont="1" applyFill="1" applyBorder="1" applyAlignment="1">
      <alignment horizontal="center" vertical="center" wrapText="1"/>
    </xf>
    <xf numFmtId="0" fontId="21" fillId="21" borderId="7" xfId="0" applyFont="1" applyFill="1" applyBorder="1" applyAlignment="1">
      <alignment vertical="center" wrapText="1"/>
    </xf>
    <xf numFmtId="0" fontId="21" fillId="21" borderId="8" xfId="0" applyFont="1" applyFill="1" applyBorder="1" applyAlignment="1">
      <alignment vertical="center" wrapText="1"/>
    </xf>
    <xf numFmtId="164" fontId="21" fillId="21" borderId="8" xfId="0" applyNumberFormat="1" applyFont="1" applyFill="1" applyBorder="1" applyAlignment="1">
      <alignment vertical="center" wrapText="1"/>
    </xf>
    <xf numFmtId="0" fontId="21" fillId="21" borderId="8" xfId="0" applyFont="1" applyFill="1" applyBorder="1" applyAlignment="1">
      <alignment horizontal="center" vertical="center" wrapText="1"/>
    </xf>
    <xf numFmtId="0" fontId="3" fillId="22" borderId="10" xfId="0" applyFont="1" applyFill="1" applyBorder="1" applyAlignment="1">
      <alignment vertical="center" wrapText="1"/>
    </xf>
    <xf numFmtId="0" fontId="3" fillId="22" borderId="6" xfId="0" applyFont="1" applyFill="1" applyBorder="1" applyAlignment="1">
      <alignment vertical="center" wrapText="1"/>
    </xf>
    <xf numFmtId="164" fontId="6" fillId="22" borderId="6" xfId="0" applyNumberFormat="1" applyFont="1" applyFill="1" applyBorder="1" applyAlignment="1">
      <alignment vertical="center" wrapText="1"/>
    </xf>
    <xf numFmtId="164" fontId="7" fillId="22" borderId="6" xfId="0" applyNumberFormat="1" applyFont="1" applyFill="1" applyBorder="1" applyAlignment="1">
      <alignment vertical="center" wrapText="1"/>
    </xf>
    <xf numFmtId="164" fontId="8" fillId="22" borderId="6" xfId="0" applyNumberFormat="1" applyFont="1" applyFill="1" applyBorder="1" applyAlignment="1">
      <alignment vertical="center" wrapText="1"/>
    </xf>
    <xf numFmtId="0" fontId="3" fillId="22" borderId="6" xfId="0" applyFont="1" applyFill="1" applyBorder="1" applyAlignment="1">
      <alignment horizontal="center" vertical="center" wrapText="1"/>
    </xf>
    <xf numFmtId="0" fontId="21" fillId="23" borderId="7" xfId="0" applyFont="1" applyFill="1" applyBorder="1" applyAlignment="1">
      <alignment vertical="center" wrapText="1"/>
    </xf>
    <xf numFmtId="0" fontId="21" fillId="23" borderId="8" xfId="0" applyFont="1" applyFill="1" applyBorder="1" applyAlignment="1">
      <alignment vertical="center" wrapText="1"/>
    </xf>
    <xf numFmtId="164" fontId="21" fillId="23" borderId="8" xfId="0" applyNumberFormat="1" applyFont="1" applyFill="1" applyBorder="1" applyAlignment="1">
      <alignment vertical="center" wrapText="1"/>
    </xf>
    <xf numFmtId="0" fontId="21" fillId="23" borderId="8" xfId="0" applyFont="1" applyFill="1" applyBorder="1" applyAlignment="1">
      <alignment horizontal="center" vertical="center" wrapText="1"/>
    </xf>
    <xf numFmtId="0" fontId="21" fillId="24" borderId="13" xfId="0" applyFont="1" applyFill="1" applyBorder="1" applyAlignment="1">
      <alignment vertical="center" wrapText="1"/>
    </xf>
    <xf numFmtId="0" fontId="21" fillId="24" borderId="14" xfId="0" applyFont="1" applyFill="1" applyBorder="1" applyAlignment="1">
      <alignment vertical="center" wrapText="1"/>
    </xf>
    <xf numFmtId="164" fontId="21" fillId="24" borderId="14" xfId="0" applyNumberFormat="1" applyFont="1" applyFill="1" applyBorder="1" applyAlignment="1">
      <alignment vertical="center" wrapText="1"/>
    </xf>
    <xf numFmtId="0" fontId="21" fillId="24" borderId="14" xfId="0" applyFont="1" applyFill="1" applyBorder="1" applyAlignment="1">
      <alignment horizontal="center" vertical="center" wrapText="1"/>
    </xf>
    <xf numFmtId="0" fontId="3" fillId="25" borderId="9" xfId="0" applyFont="1" applyFill="1" applyBorder="1" applyAlignment="1">
      <alignment vertical="center" wrapText="1"/>
    </xf>
    <xf numFmtId="0" fontId="3" fillId="25" borderId="5" xfId="0" applyFont="1" applyFill="1" applyBorder="1" applyAlignment="1">
      <alignment vertical="center" wrapText="1"/>
    </xf>
    <xf numFmtId="164" fontId="6" fillId="25" borderId="5" xfId="0" applyNumberFormat="1" applyFont="1" applyFill="1" applyBorder="1" applyAlignment="1">
      <alignment vertical="center" wrapText="1"/>
    </xf>
    <xf numFmtId="0" fontId="3" fillId="25" borderId="5" xfId="0" applyFont="1" applyFill="1" applyBorder="1" applyAlignment="1">
      <alignment horizontal="center" vertical="center" wrapText="1"/>
    </xf>
    <xf numFmtId="0" fontId="3" fillId="25" borderId="10" xfId="0" applyFont="1" applyFill="1" applyBorder="1" applyAlignment="1">
      <alignment vertical="center" wrapText="1"/>
    </xf>
    <xf numFmtId="0" fontId="3" fillId="25" borderId="6" xfId="0" applyFont="1" applyFill="1" applyBorder="1" applyAlignment="1">
      <alignment vertical="center" wrapText="1"/>
    </xf>
    <xf numFmtId="164" fontId="6" fillId="25" borderId="6" xfId="0" applyNumberFormat="1" applyFont="1" applyFill="1" applyBorder="1" applyAlignment="1">
      <alignment vertical="center" wrapText="1"/>
    </xf>
    <xf numFmtId="0" fontId="3" fillId="25" borderId="6" xfId="0" applyFont="1" applyFill="1" applyBorder="1" applyAlignment="1">
      <alignment horizontal="center" vertical="center" wrapText="1"/>
    </xf>
    <xf numFmtId="0" fontId="21" fillId="26" borderId="11" xfId="0" applyFont="1" applyFill="1" applyBorder="1" applyAlignment="1">
      <alignment vertical="center" wrapText="1"/>
    </xf>
    <xf numFmtId="0" fontId="21" fillId="26" borderId="12" xfId="0" applyFont="1" applyFill="1" applyBorder="1" applyAlignment="1">
      <alignment vertical="center" wrapText="1"/>
    </xf>
    <xf numFmtId="164" fontId="21" fillId="26" borderId="12" xfId="0" applyNumberFormat="1" applyFont="1" applyFill="1" applyBorder="1" applyAlignment="1">
      <alignment vertical="center" wrapText="1"/>
    </xf>
    <xf numFmtId="0" fontId="21" fillId="26" borderId="12" xfId="0" applyFont="1" applyFill="1" applyBorder="1" applyAlignment="1">
      <alignment horizontal="center" vertical="center" wrapText="1"/>
    </xf>
    <xf numFmtId="0" fontId="22" fillId="27" borderId="15" xfId="0" applyFont="1" applyFill="1" applyBorder="1" applyAlignment="1">
      <alignment vertical="center" wrapText="1"/>
    </xf>
    <xf numFmtId="0" fontId="4" fillId="27" borderId="16" xfId="0" applyFont="1" applyFill="1" applyBorder="1" applyAlignment="1">
      <alignment vertical="center" wrapText="1"/>
    </xf>
    <xf numFmtId="164" fontId="21" fillId="27" borderId="16" xfId="0" applyNumberFormat="1" applyFont="1" applyFill="1" applyBorder="1" applyAlignment="1">
      <alignment vertical="center" wrapText="1"/>
    </xf>
    <xf numFmtId="164" fontId="23" fillId="27" borderId="16" xfId="0" applyNumberFormat="1" applyFont="1" applyFill="1" applyBorder="1" applyAlignment="1">
      <alignment vertical="center" wrapText="1"/>
    </xf>
    <xf numFmtId="164" fontId="24" fillId="27" borderId="16" xfId="0" applyNumberFormat="1" applyFont="1" applyFill="1" applyBorder="1" applyAlignment="1">
      <alignment vertical="center" wrapText="1"/>
    </xf>
    <xf numFmtId="164" fontId="25" fillId="27" borderId="16" xfId="0" applyNumberFormat="1" applyFont="1" applyFill="1" applyBorder="1" applyAlignment="1">
      <alignment vertical="center" wrapText="1"/>
    </xf>
    <xf numFmtId="164" fontId="26" fillId="27" borderId="16" xfId="0" applyNumberFormat="1" applyFont="1" applyFill="1" applyBorder="1" applyAlignment="1">
      <alignment vertical="center" wrapText="1"/>
    </xf>
    <xf numFmtId="164" fontId="11" fillId="27" borderId="16" xfId="0" applyNumberFormat="1" applyFont="1" applyFill="1" applyBorder="1" applyAlignment="1">
      <alignment vertical="center" wrapText="1"/>
    </xf>
    <xf numFmtId="164" fontId="27" fillId="27" borderId="16" xfId="0" applyNumberFormat="1" applyFont="1" applyFill="1" applyBorder="1" applyAlignment="1">
      <alignment vertical="center" wrapText="1"/>
    </xf>
    <xf numFmtId="0" fontId="4" fillId="27" borderId="16" xfId="0" applyFont="1" applyFill="1" applyBorder="1" applyAlignment="1">
      <alignment horizontal="center" vertical="center" wrapText="1"/>
    </xf>
    <xf numFmtId="164" fontId="3" fillId="5" borderId="6" xfId="0" applyNumberFormat="1"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64" fontId="11" fillId="0" borderId="0" xfId="0" applyNumberFormat="1" applyFont="1" applyAlignment="1">
      <alignment vertical="center" wrapText="1"/>
    </xf>
    <xf numFmtId="164" fontId="24" fillId="0" borderId="0" xfId="0" applyNumberFormat="1" applyFont="1" applyAlignment="1">
      <alignment vertical="center" wrapText="1"/>
    </xf>
    <xf numFmtId="0" fontId="16" fillId="0" borderId="0" xfId="0" applyFont="1" applyAlignment="1">
      <alignment vertical="center" wrapText="1"/>
    </xf>
    <xf numFmtId="164" fontId="16" fillId="0" borderId="0" xfId="0" applyNumberFormat="1" applyFont="1" applyAlignment="1">
      <alignment vertical="center" wrapText="1"/>
    </xf>
    <xf numFmtId="164" fontId="18" fillId="0" borderId="0" xfId="0" applyNumberFormat="1" applyFont="1" applyAlignment="1">
      <alignment vertical="center" wrapText="1"/>
    </xf>
    <xf numFmtId="164" fontId="17" fillId="0" borderId="0" xfId="0" applyNumberFormat="1" applyFont="1" applyAlignment="1">
      <alignment vertical="center" wrapText="1"/>
    </xf>
    <xf numFmtId="0" fontId="5" fillId="0" borderId="0" xfId="0" applyFont="1" applyAlignment="1">
      <alignment vertical="center" wrapText="1"/>
    </xf>
    <xf numFmtId="0" fontId="3" fillId="28" borderId="6" xfId="0" applyFont="1" applyFill="1" applyBorder="1" applyAlignment="1">
      <alignment vertical="center" wrapText="1"/>
    </xf>
    <xf numFmtId="164" fontId="6" fillId="28" borderId="6" xfId="0" applyNumberFormat="1" applyFont="1" applyFill="1" applyBorder="1" applyAlignment="1">
      <alignment vertical="center" wrapText="1"/>
    </xf>
    <xf numFmtId="164" fontId="7" fillId="28" borderId="6" xfId="0" applyNumberFormat="1" applyFont="1" applyFill="1" applyBorder="1" applyAlignment="1">
      <alignment vertical="center" wrapText="1"/>
    </xf>
    <xf numFmtId="164" fontId="8" fillId="28" borderId="6" xfId="0" applyNumberFormat="1" applyFont="1" applyFill="1" applyBorder="1" applyAlignment="1">
      <alignment vertical="center" wrapText="1"/>
    </xf>
    <xf numFmtId="0" fontId="3" fillId="28" borderId="6" xfId="0" applyFont="1" applyFill="1" applyBorder="1" applyAlignment="1">
      <alignment horizontal="center" vertical="center" wrapText="1"/>
    </xf>
    <xf numFmtId="0" fontId="0" fillId="0" borderId="6" xfId="0" applyBorder="1"/>
    <xf numFmtId="0" fontId="5" fillId="11" borderId="18" xfId="0" applyFont="1" applyFill="1" applyBorder="1" applyAlignment="1">
      <alignment vertical="center" wrapText="1"/>
    </xf>
    <xf numFmtId="0" fontId="3" fillId="11" borderId="19" xfId="0" applyFont="1" applyFill="1" applyBorder="1" applyAlignment="1">
      <alignment vertical="center" wrapText="1"/>
    </xf>
    <xf numFmtId="164" fontId="6" fillId="11" borderId="19" xfId="0" applyNumberFormat="1" applyFont="1" applyFill="1" applyBorder="1" applyAlignment="1">
      <alignment vertical="center" wrapText="1"/>
    </xf>
    <xf numFmtId="164" fontId="7" fillId="11" borderId="19" xfId="0" applyNumberFormat="1" applyFont="1" applyFill="1" applyBorder="1" applyAlignment="1">
      <alignment vertical="center" wrapText="1"/>
    </xf>
    <xf numFmtId="164" fontId="8" fillId="11" borderId="19" xfId="0" applyNumberFormat="1" applyFont="1" applyFill="1" applyBorder="1" applyAlignment="1">
      <alignment vertical="center" wrapText="1"/>
    </xf>
    <xf numFmtId="0" fontId="3" fillId="11" borderId="19" xfId="0" applyFont="1" applyFill="1" applyBorder="1" applyAlignment="1">
      <alignment horizontal="center" vertical="center" wrapText="1"/>
    </xf>
    <xf numFmtId="0" fontId="3" fillId="11" borderId="20" xfId="0" applyFont="1" applyFill="1" applyBorder="1" applyAlignment="1">
      <alignment vertical="center" wrapText="1"/>
    </xf>
    <xf numFmtId="0" fontId="0" fillId="29" borderId="20" xfId="0" applyFill="1" applyBorder="1"/>
    <xf numFmtId="0" fontId="0" fillId="29" borderId="6" xfId="0" applyFill="1" applyBorder="1"/>
    <xf numFmtId="0" fontId="0" fillId="29" borderId="21" xfId="0" applyFill="1" applyBorder="1"/>
    <xf numFmtId="0" fontId="0" fillId="29" borderId="22" xfId="0" applyFill="1" applyBorder="1"/>
    <xf numFmtId="0" fontId="3" fillId="31" borderId="6" xfId="0" applyFont="1" applyFill="1" applyBorder="1" applyAlignment="1">
      <alignment vertical="center" wrapText="1"/>
    </xf>
    <xf numFmtId="0" fontId="0" fillId="32" borderId="6" xfId="0" applyFill="1" applyBorder="1"/>
    <xf numFmtId="0" fontId="3" fillId="0" borderId="6" xfId="0" applyFont="1" applyBorder="1" applyAlignment="1">
      <alignment horizontal="center" vertical="center" wrapText="1"/>
    </xf>
    <xf numFmtId="0" fontId="9" fillId="3" borderId="23" xfId="0" applyFont="1" applyFill="1" applyBorder="1" applyAlignment="1">
      <alignment vertical="center" wrapText="1"/>
    </xf>
    <xf numFmtId="0" fontId="3" fillId="3" borderId="23" xfId="0" applyFont="1" applyFill="1" applyBorder="1" applyAlignment="1">
      <alignment vertical="center" wrapText="1"/>
    </xf>
    <xf numFmtId="164" fontId="6" fillId="3" borderId="23" xfId="0" applyNumberFormat="1" applyFont="1" applyFill="1" applyBorder="1" applyAlignment="1">
      <alignment vertical="center" wrapText="1"/>
    </xf>
    <xf numFmtId="164" fontId="7" fillId="3" borderId="23" xfId="0" applyNumberFormat="1" applyFont="1" applyFill="1" applyBorder="1" applyAlignment="1">
      <alignment vertical="center" wrapText="1"/>
    </xf>
    <xf numFmtId="164" fontId="8" fillId="3" borderId="23" xfId="0" applyNumberFormat="1" applyFont="1" applyFill="1" applyBorder="1" applyAlignment="1">
      <alignment vertical="center" wrapText="1"/>
    </xf>
    <xf numFmtId="0" fontId="3" fillId="3" borderId="23" xfId="0" applyFont="1" applyFill="1" applyBorder="1" applyAlignment="1">
      <alignment horizontal="center" vertical="center" wrapText="1"/>
    </xf>
    <xf numFmtId="0" fontId="3" fillId="33" borderId="23" xfId="0" applyFont="1" applyFill="1" applyBorder="1" applyAlignment="1">
      <alignment vertical="center" wrapText="1"/>
    </xf>
    <xf numFmtId="0" fontId="10" fillId="3" borderId="23" xfId="0" applyFont="1" applyFill="1" applyBorder="1" applyAlignment="1">
      <alignment vertical="center" wrapText="1"/>
    </xf>
    <xf numFmtId="0" fontId="12" fillId="3" borderId="23" xfId="0" applyFont="1" applyFill="1" applyBorder="1" applyAlignment="1">
      <alignment vertical="center" wrapText="1"/>
    </xf>
    <xf numFmtId="0" fontId="9" fillId="3" borderId="24" xfId="0" applyFont="1" applyFill="1" applyBorder="1" applyAlignment="1">
      <alignment vertical="center" wrapText="1"/>
    </xf>
    <xf numFmtId="0" fontId="3" fillId="3" borderId="25" xfId="0" applyFont="1" applyFill="1" applyBorder="1" applyAlignment="1">
      <alignment vertical="center" wrapText="1"/>
    </xf>
    <xf numFmtId="164" fontId="6" fillId="3" borderId="25" xfId="0" applyNumberFormat="1" applyFont="1" applyFill="1" applyBorder="1" applyAlignment="1">
      <alignment vertical="center" wrapText="1"/>
    </xf>
    <xf numFmtId="164" fontId="7" fillId="3" borderId="25" xfId="0" applyNumberFormat="1" applyFont="1" applyFill="1" applyBorder="1" applyAlignment="1">
      <alignment vertical="center" wrapText="1"/>
    </xf>
    <xf numFmtId="164" fontId="8" fillId="3" borderId="25" xfId="0" applyNumberFormat="1" applyFont="1" applyFill="1" applyBorder="1" applyAlignment="1">
      <alignment vertical="center" wrapText="1"/>
    </xf>
    <xf numFmtId="0" fontId="3" fillId="3" borderId="25" xfId="0" applyFont="1" applyFill="1" applyBorder="1" applyAlignment="1">
      <alignment horizontal="center" vertical="center" wrapText="1"/>
    </xf>
    <xf numFmtId="0" fontId="3" fillId="3" borderId="27" xfId="0" applyFont="1" applyFill="1" applyBorder="1" applyAlignment="1">
      <alignment vertical="center" wrapText="1"/>
    </xf>
    <xf numFmtId="0" fontId="3" fillId="3" borderId="29" xfId="0" applyFont="1" applyFill="1" applyBorder="1" applyAlignment="1">
      <alignment vertical="center" wrapText="1"/>
    </xf>
    <xf numFmtId="0" fontId="3" fillId="3" borderId="30" xfId="0" applyFont="1" applyFill="1" applyBorder="1" applyAlignment="1">
      <alignment vertical="center" wrapText="1"/>
    </xf>
    <xf numFmtId="164" fontId="6" fillId="3" borderId="30" xfId="0" applyNumberFormat="1" applyFont="1" applyFill="1" applyBorder="1" applyAlignment="1">
      <alignment vertical="center" wrapText="1"/>
    </xf>
    <xf numFmtId="164" fontId="7" fillId="3" borderId="30" xfId="0" applyNumberFormat="1" applyFont="1" applyFill="1" applyBorder="1" applyAlignment="1">
      <alignment vertical="center" wrapText="1"/>
    </xf>
    <xf numFmtId="164" fontId="8" fillId="3" borderId="30" xfId="0" applyNumberFormat="1" applyFont="1" applyFill="1" applyBorder="1" applyAlignment="1">
      <alignment vertical="center" wrapText="1"/>
    </xf>
    <xf numFmtId="0" fontId="3" fillId="33" borderId="30" xfId="0" applyFont="1" applyFill="1" applyBorder="1" applyAlignment="1">
      <alignment vertical="center" wrapText="1"/>
    </xf>
    <xf numFmtId="0" fontId="3" fillId="3" borderId="30" xfId="0" applyFont="1" applyFill="1" applyBorder="1" applyAlignment="1">
      <alignment horizontal="center" vertical="center" wrapText="1"/>
    </xf>
    <xf numFmtId="0" fontId="3" fillId="4" borderId="23" xfId="0" applyFont="1" applyFill="1" applyBorder="1" applyAlignment="1">
      <alignment vertical="center" wrapText="1"/>
    </xf>
    <xf numFmtId="164" fontId="6" fillId="4" borderId="23" xfId="0" applyNumberFormat="1" applyFont="1" applyFill="1" applyBorder="1" applyAlignment="1">
      <alignment vertical="center" wrapText="1"/>
    </xf>
    <xf numFmtId="164" fontId="7" fillId="4" borderId="23" xfId="0" applyNumberFormat="1" applyFont="1" applyFill="1" applyBorder="1" applyAlignment="1">
      <alignment vertical="center" wrapText="1"/>
    </xf>
    <xf numFmtId="164" fontId="8" fillId="4" borderId="23" xfId="0" applyNumberFormat="1" applyFont="1" applyFill="1" applyBorder="1" applyAlignment="1">
      <alignment vertical="center" wrapText="1"/>
    </xf>
    <xf numFmtId="0" fontId="3" fillId="4" borderId="23" xfId="0" applyFont="1" applyFill="1" applyBorder="1" applyAlignment="1">
      <alignment horizontal="center" vertical="center" wrapText="1"/>
    </xf>
    <xf numFmtId="0" fontId="3" fillId="0" borderId="23" xfId="0" applyFont="1" applyBorder="1" applyAlignment="1">
      <alignment vertical="center" wrapText="1"/>
    </xf>
    <xf numFmtId="0" fontId="3" fillId="34" borderId="27" xfId="0" applyFont="1" applyFill="1" applyBorder="1" applyAlignment="1">
      <alignment vertical="center" wrapText="1"/>
    </xf>
    <xf numFmtId="0" fontId="3" fillId="34" borderId="23" xfId="0" applyFont="1" applyFill="1" applyBorder="1" applyAlignment="1">
      <alignment vertical="center" wrapText="1"/>
    </xf>
    <xf numFmtId="164" fontId="6" fillId="34" borderId="23" xfId="0" applyNumberFormat="1" applyFont="1" applyFill="1" applyBorder="1" applyAlignment="1">
      <alignment vertical="center" wrapText="1"/>
    </xf>
    <xf numFmtId="164" fontId="7" fillId="34" borderId="23" xfId="0" applyNumberFormat="1" applyFont="1" applyFill="1" applyBorder="1" applyAlignment="1">
      <alignment vertical="center" wrapText="1"/>
    </xf>
    <xf numFmtId="164" fontId="8" fillId="34" borderId="23" xfId="0" applyNumberFormat="1" applyFont="1" applyFill="1" applyBorder="1" applyAlignment="1">
      <alignment vertical="center" wrapText="1"/>
    </xf>
    <xf numFmtId="0" fontId="3" fillId="35" borderId="23" xfId="0" applyFont="1" applyFill="1" applyBorder="1" applyAlignment="1">
      <alignment vertical="center" wrapText="1"/>
    </xf>
    <xf numFmtId="0" fontId="3" fillId="34" borderId="23" xfId="0" applyFont="1" applyFill="1" applyBorder="1" applyAlignment="1">
      <alignment horizontal="center" vertical="center" wrapText="1"/>
    </xf>
    <xf numFmtId="0" fontId="10" fillId="34" borderId="23" xfId="0" applyFont="1" applyFill="1" applyBorder="1" applyAlignment="1">
      <alignment vertical="center" wrapText="1"/>
    </xf>
    <xf numFmtId="0" fontId="11" fillId="34" borderId="23" xfId="0" applyFont="1" applyFill="1" applyBorder="1" applyAlignment="1">
      <alignment vertical="center" wrapText="1"/>
    </xf>
    <xf numFmtId="0" fontId="12" fillId="34" borderId="23" xfId="0" applyFont="1" applyFill="1" applyBorder="1" applyAlignment="1">
      <alignment vertical="center" wrapText="1"/>
    </xf>
    <xf numFmtId="0" fontId="3" fillId="34" borderId="29" xfId="0" applyFont="1" applyFill="1" applyBorder="1" applyAlignment="1">
      <alignment vertical="center" wrapText="1"/>
    </xf>
    <xf numFmtId="0" fontId="3" fillId="34" borderId="30" xfId="0" applyFont="1" applyFill="1" applyBorder="1" applyAlignment="1">
      <alignment vertical="center" wrapText="1"/>
    </xf>
    <xf numFmtId="164" fontId="6" fillId="34" borderId="30" xfId="0" applyNumberFormat="1" applyFont="1" applyFill="1" applyBorder="1" applyAlignment="1">
      <alignment vertical="center" wrapText="1"/>
    </xf>
    <xf numFmtId="164" fontId="7" fillId="34" borderId="30" xfId="0" applyNumberFormat="1" applyFont="1" applyFill="1" applyBorder="1" applyAlignment="1">
      <alignment vertical="center" wrapText="1"/>
    </xf>
    <xf numFmtId="164" fontId="8" fillId="34" borderId="30" xfId="0" applyNumberFormat="1" applyFont="1" applyFill="1" applyBorder="1" applyAlignment="1">
      <alignment vertical="center" wrapText="1"/>
    </xf>
    <xf numFmtId="0" fontId="3" fillId="35" borderId="30" xfId="0" applyFont="1" applyFill="1" applyBorder="1" applyAlignment="1">
      <alignment vertical="center" wrapText="1"/>
    </xf>
    <xf numFmtId="0" fontId="3" fillId="34" borderId="30" xfId="0" applyFont="1" applyFill="1" applyBorder="1" applyAlignment="1">
      <alignment horizontal="center" vertical="center" wrapText="1"/>
    </xf>
    <xf numFmtId="164" fontId="6" fillId="0" borderId="23" xfId="0" applyNumberFormat="1" applyFont="1" applyBorder="1" applyAlignment="1">
      <alignment vertical="center" wrapText="1"/>
    </xf>
    <xf numFmtId="164" fontId="7" fillId="0" borderId="23" xfId="0" applyNumberFormat="1" applyFont="1" applyBorder="1" applyAlignment="1">
      <alignment vertical="center" wrapText="1"/>
    </xf>
    <xf numFmtId="164" fontId="8" fillId="0" borderId="23" xfId="0" applyNumberFormat="1" applyFont="1" applyBorder="1" applyAlignment="1">
      <alignment vertical="center" wrapText="1"/>
    </xf>
    <xf numFmtId="0" fontId="3" fillId="0" borderId="23" xfId="0" applyFont="1" applyBorder="1" applyAlignment="1">
      <alignment horizontal="center" vertical="center" wrapText="1"/>
    </xf>
    <xf numFmtId="0" fontId="9" fillId="0" borderId="23" xfId="0" applyFont="1" applyBorder="1" applyAlignment="1">
      <alignment vertical="center" wrapText="1"/>
    </xf>
    <xf numFmtId="0" fontId="12" fillId="0" borderId="23" xfId="0" applyFont="1" applyBorder="1" applyAlignment="1">
      <alignment vertical="center" wrapText="1"/>
    </xf>
    <xf numFmtId="0" fontId="11" fillId="0" borderId="23" xfId="0" applyFont="1" applyBorder="1" applyAlignment="1">
      <alignment vertical="center" wrapText="1"/>
    </xf>
    <xf numFmtId="0" fontId="10" fillId="0" borderId="23" xfId="0" applyFont="1" applyBorder="1" applyAlignment="1">
      <alignment vertical="center" wrapText="1"/>
    </xf>
    <xf numFmtId="0" fontId="3" fillId="36" borderId="23" xfId="0" applyFont="1" applyFill="1" applyBorder="1" applyAlignment="1">
      <alignment vertical="center" wrapText="1"/>
    </xf>
    <xf numFmtId="164" fontId="6" fillId="36" borderId="23" xfId="0" applyNumberFormat="1" applyFont="1" applyFill="1" applyBorder="1" applyAlignment="1">
      <alignment vertical="center" wrapText="1"/>
    </xf>
    <xf numFmtId="164" fontId="7" fillId="36" borderId="23" xfId="0" applyNumberFormat="1" applyFont="1" applyFill="1" applyBorder="1" applyAlignment="1">
      <alignment vertical="center" wrapText="1"/>
    </xf>
    <xf numFmtId="164" fontId="8" fillId="36" borderId="23" xfId="0" applyNumberFormat="1" applyFont="1" applyFill="1" applyBorder="1" applyAlignment="1">
      <alignment vertical="center" wrapText="1"/>
    </xf>
    <xf numFmtId="0" fontId="3" fillId="36" borderId="23" xfId="0" applyFont="1" applyFill="1" applyBorder="1" applyAlignment="1">
      <alignment horizontal="center" vertical="center" wrapText="1"/>
    </xf>
    <xf numFmtId="0" fontId="9" fillId="36" borderId="23" xfId="0" applyFont="1" applyFill="1" applyBorder="1" applyAlignment="1">
      <alignment vertical="center" wrapText="1"/>
    </xf>
    <xf numFmtId="0" fontId="10" fillId="36" borderId="23" xfId="0" applyFont="1" applyFill="1" applyBorder="1" applyAlignment="1">
      <alignment vertical="center" wrapText="1"/>
    </xf>
    <xf numFmtId="0" fontId="3" fillId="6" borderId="23" xfId="0" applyFont="1" applyFill="1" applyBorder="1" applyAlignment="1">
      <alignment vertical="center" wrapText="1"/>
    </xf>
    <xf numFmtId="164" fontId="6" fillId="6" borderId="23" xfId="0" applyNumberFormat="1" applyFont="1" applyFill="1" applyBorder="1" applyAlignment="1">
      <alignment vertical="center" wrapText="1"/>
    </xf>
    <xf numFmtId="164" fontId="7" fillId="6" borderId="23" xfId="0" applyNumberFormat="1" applyFont="1" applyFill="1" applyBorder="1" applyAlignment="1">
      <alignment vertical="center" wrapText="1"/>
    </xf>
    <xf numFmtId="164" fontId="8" fillId="6" borderId="23" xfId="0" applyNumberFormat="1" applyFont="1" applyFill="1" applyBorder="1" applyAlignment="1">
      <alignment vertical="center" wrapText="1"/>
    </xf>
    <xf numFmtId="0" fontId="3" fillId="6" borderId="23" xfId="0" applyFont="1" applyFill="1" applyBorder="1" applyAlignment="1">
      <alignment horizontal="center" vertical="center" wrapText="1"/>
    </xf>
    <xf numFmtId="0" fontId="9" fillId="6" borderId="23" xfId="0" applyFont="1" applyFill="1" applyBorder="1" applyAlignment="1">
      <alignment vertical="center" wrapText="1"/>
    </xf>
    <xf numFmtId="0" fontId="5" fillId="6" borderId="24" xfId="0" applyFont="1" applyFill="1" applyBorder="1" applyAlignment="1">
      <alignment vertical="center" wrapText="1"/>
    </xf>
    <xf numFmtId="0" fontId="3" fillId="6" borderId="25" xfId="0" applyFont="1" applyFill="1" applyBorder="1" applyAlignment="1">
      <alignment vertical="center" wrapText="1"/>
    </xf>
    <xf numFmtId="164" fontId="6" fillId="6" borderId="25" xfId="0" applyNumberFormat="1" applyFont="1" applyFill="1" applyBorder="1" applyAlignment="1">
      <alignment vertical="center" wrapText="1"/>
    </xf>
    <xf numFmtId="164" fontId="7" fillId="6" borderId="25" xfId="0" applyNumberFormat="1" applyFont="1" applyFill="1" applyBorder="1" applyAlignment="1">
      <alignment vertical="center" wrapText="1"/>
    </xf>
    <xf numFmtId="164" fontId="8" fillId="6" borderId="25" xfId="0" applyNumberFormat="1" applyFont="1" applyFill="1" applyBorder="1" applyAlignment="1">
      <alignment vertical="center" wrapText="1"/>
    </xf>
    <xf numFmtId="0" fontId="3" fillId="6" borderId="25" xfId="0" applyFont="1" applyFill="1" applyBorder="1" applyAlignment="1">
      <alignment horizontal="center" vertical="center" wrapText="1"/>
    </xf>
    <xf numFmtId="0" fontId="3" fillId="6" borderId="27" xfId="0" applyFont="1" applyFill="1" applyBorder="1" applyAlignment="1">
      <alignment vertical="center" wrapText="1"/>
    </xf>
    <xf numFmtId="0" fontId="3" fillId="6" borderId="29" xfId="0" applyFont="1" applyFill="1" applyBorder="1" applyAlignment="1">
      <alignment vertical="center" wrapText="1"/>
    </xf>
    <xf numFmtId="0" fontId="3" fillId="6" borderId="30" xfId="0" applyFont="1" applyFill="1" applyBorder="1" applyAlignment="1">
      <alignment vertical="center" wrapText="1"/>
    </xf>
    <xf numFmtId="164" fontId="6" fillId="6" borderId="30" xfId="0" applyNumberFormat="1" applyFont="1" applyFill="1" applyBorder="1" applyAlignment="1">
      <alignment vertical="center" wrapText="1"/>
    </xf>
    <xf numFmtId="164" fontId="7" fillId="6" borderId="30" xfId="0" applyNumberFormat="1" applyFont="1" applyFill="1" applyBorder="1" applyAlignment="1">
      <alignment vertical="center" wrapText="1"/>
    </xf>
    <xf numFmtId="164" fontId="8" fillId="6" borderId="30" xfId="0" applyNumberFormat="1" applyFont="1" applyFill="1" applyBorder="1" applyAlignment="1">
      <alignment vertical="center" wrapText="1"/>
    </xf>
    <xf numFmtId="0" fontId="3" fillId="6" borderId="30" xfId="0" applyFont="1" applyFill="1" applyBorder="1" applyAlignment="1">
      <alignment horizontal="center" vertical="center" wrapText="1"/>
    </xf>
    <xf numFmtId="0" fontId="3" fillId="38" borderId="25" xfId="0" applyFont="1" applyFill="1" applyBorder="1" applyAlignment="1">
      <alignment vertical="center" wrapText="1"/>
    </xf>
    <xf numFmtId="0" fontId="3" fillId="38" borderId="23" xfId="0" applyFont="1" applyFill="1" applyBorder="1" applyAlignment="1">
      <alignment vertical="center" wrapText="1"/>
    </xf>
    <xf numFmtId="0" fontId="3" fillId="38" borderId="30" xfId="0" applyFont="1" applyFill="1" applyBorder="1" applyAlignment="1">
      <alignment vertical="center" wrapText="1"/>
    </xf>
    <xf numFmtId="0" fontId="3" fillId="39" borderId="23" xfId="0" applyFont="1" applyFill="1" applyBorder="1" applyAlignment="1">
      <alignment vertical="center" wrapText="1"/>
    </xf>
    <xf numFmtId="0" fontId="9" fillId="39" borderId="23" xfId="0" applyFont="1" applyFill="1" applyBorder="1" applyAlignment="1">
      <alignment vertical="center" wrapText="1"/>
    </xf>
    <xf numFmtId="164" fontId="6" fillId="39" borderId="23" xfId="0" applyNumberFormat="1" applyFont="1" applyFill="1" applyBorder="1" applyAlignment="1">
      <alignment vertical="center" wrapText="1"/>
    </xf>
    <xf numFmtId="164" fontId="7" fillId="39" borderId="23" xfId="0" applyNumberFormat="1" applyFont="1" applyFill="1" applyBorder="1" applyAlignment="1">
      <alignment vertical="center" wrapText="1"/>
    </xf>
    <xf numFmtId="164" fontId="8" fillId="39" borderId="23" xfId="0" applyNumberFormat="1" applyFont="1" applyFill="1" applyBorder="1" applyAlignment="1">
      <alignment vertical="center" wrapText="1"/>
    </xf>
    <xf numFmtId="0" fontId="3" fillId="40" borderId="23" xfId="0" applyFont="1" applyFill="1" applyBorder="1" applyAlignment="1">
      <alignment vertical="center" wrapText="1"/>
    </xf>
    <xf numFmtId="0" fontId="3" fillId="39" borderId="23" xfId="0" applyFont="1" applyFill="1" applyBorder="1" applyAlignment="1">
      <alignment horizontal="center" vertical="center" wrapText="1"/>
    </xf>
    <xf numFmtId="0" fontId="10" fillId="39" borderId="23" xfId="0" applyFont="1" applyFill="1" applyBorder="1" applyAlignment="1">
      <alignment vertical="center" wrapText="1"/>
    </xf>
    <xf numFmtId="0" fontId="3" fillId="39" borderId="27" xfId="0" applyFont="1" applyFill="1" applyBorder="1" applyAlignment="1">
      <alignment vertical="center" wrapText="1"/>
    </xf>
    <xf numFmtId="0" fontId="3" fillId="39" borderId="29" xfId="0" applyFont="1" applyFill="1" applyBorder="1" applyAlignment="1">
      <alignment vertical="center" wrapText="1"/>
    </xf>
    <xf numFmtId="0" fontId="3" fillId="39" borderId="30" xfId="0" applyFont="1" applyFill="1" applyBorder="1" applyAlignment="1">
      <alignment vertical="center" wrapText="1"/>
    </xf>
    <xf numFmtId="164" fontId="6" fillId="39" borderId="30" xfId="0" applyNumberFormat="1" applyFont="1" applyFill="1" applyBorder="1" applyAlignment="1">
      <alignment vertical="center" wrapText="1"/>
    </xf>
    <xf numFmtId="164" fontId="7" fillId="39" borderId="30" xfId="0" applyNumberFormat="1" applyFont="1" applyFill="1" applyBorder="1" applyAlignment="1">
      <alignment vertical="center" wrapText="1"/>
    </xf>
    <xf numFmtId="164" fontId="8" fillId="39" borderId="30" xfId="0" applyNumberFormat="1" applyFont="1" applyFill="1" applyBorder="1" applyAlignment="1">
      <alignment vertical="center" wrapText="1"/>
    </xf>
    <xf numFmtId="0" fontId="3" fillId="40" borderId="30" xfId="0" applyFont="1" applyFill="1" applyBorder="1" applyAlignment="1">
      <alignment vertical="center" wrapText="1"/>
    </xf>
    <xf numFmtId="0" fontId="3" fillId="39" borderId="30" xfId="0" applyFont="1" applyFill="1" applyBorder="1" applyAlignment="1">
      <alignment horizontal="center" vertical="center" wrapText="1"/>
    </xf>
    <xf numFmtId="0" fontId="3" fillId="8" borderId="32" xfId="0" applyFont="1" applyFill="1" applyBorder="1" applyAlignment="1">
      <alignment vertical="center" wrapText="1"/>
    </xf>
    <xf numFmtId="0" fontId="3" fillId="41" borderId="23" xfId="0" applyFont="1" applyFill="1" applyBorder="1" applyAlignment="1">
      <alignment vertical="center" wrapText="1"/>
    </xf>
    <xf numFmtId="0" fontId="3" fillId="8" borderId="39" xfId="0" applyFont="1" applyFill="1" applyBorder="1" applyAlignment="1">
      <alignment vertical="center" wrapText="1"/>
    </xf>
    <xf numFmtId="0" fontId="3" fillId="8" borderId="36" xfId="0" applyFont="1" applyFill="1" applyBorder="1" applyAlignment="1">
      <alignment vertical="center" wrapText="1"/>
    </xf>
    <xf numFmtId="0" fontId="3" fillId="8" borderId="37" xfId="0" applyFont="1" applyFill="1" applyBorder="1" applyAlignment="1">
      <alignment vertical="center" wrapText="1"/>
    </xf>
    <xf numFmtId="164" fontId="6" fillId="8" borderId="37" xfId="0" applyNumberFormat="1" applyFont="1" applyFill="1" applyBorder="1" applyAlignment="1">
      <alignment vertical="center" wrapText="1"/>
    </xf>
    <xf numFmtId="164" fontId="7" fillId="8" borderId="37" xfId="0" applyNumberFormat="1" applyFont="1" applyFill="1" applyBorder="1" applyAlignment="1">
      <alignment vertical="center" wrapText="1"/>
    </xf>
    <xf numFmtId="164" fontId="8" fillId="8" borderId="37" xfId="0" applyNumberFormat="1" applyFont="1" applyFill="1" applyBorder="1" applyAlignment="1">
      <alignment vertical="center" wrapText="1"/>
    </xf>
    <xf numFmtId="0" fontId="3" fillId="8" borderId="41" xfId="0" applyFont="1" applyFill="1" applyBorder="1" applyAlignment="1">
      <alignment vertical="center" wrapText="1"/>
    </xf>
    <xf numFmtId="0" fontId="3" fillId="41" borderId="30" xfId="0" applyFont="1" applyFill="1" applyBorder="1" applyAlignment="1">
      <alignment vertical="center" wrapText="1"/>
    </xf>
    <xf numFmtId="0" fontId="3" fillId="9" borderId="23" xfId="0" applyFont="1" applyFill="1" applyBorder="1" applyAlignment="1">
      <alignment vertical="center" wrapText="1"/>
    </xf>
    <xf numFmtId="164" fontId="6" fillId="9" borderId="23" xfId="0" applyNumberFormat="1" applyFont="1" applyFill="1" applyBorder="1" applyAlignment="1">
      <alignment vertical="center" wrapText="1"/>
    </xf>
    <xf numFmtId="164" fontId="7" fillId="9" borderId="23" xfId="0" applyNumberFormat="1" applyFont="1" applyFill="1" applyBorder="1" applyAlignment="1">
      <alignment vertical="center" wrapText="1"/>
    </xf>
    <xf numFmtId="164" fontId="8" fillId="9" borderId="23" xfId="0" applyNumberFormat="1" applyFont="1" applyFill="1" applyBorder="1" applyAlignment="1">
      <alignment vertical="center" wrapText="1"/>
    </xf>
    <xf numFmtId="0" fontId="3" fillId="42" borderId="23" xfId="0" applyFont="1" applyFill="1" applyBorder="1" applyAlignment="1">
      <alignment vertical="center" wrapText="1"/>
    </xf>
    <xf numFmtId="0" fontId="3" fillId="9" borderId="23" xfId="0" applyFont="1" applyFill="1" applyBorder="1" applyAlignment="1">
      <alignment horizontal="center" vertical="center" wrapText="1"/>
    </xf>
    <xf numFmtId="0" fontId="13" fillId="9" borderId="23" xfId="0" applyFont="1" applyFill="1" applyBorder="1" applyAlignment="1">
      <alignment vertical="center" wrapText="1"/>
    </xf>
    <xf numFmtId="0" fontId="9" fillId="9" borderId="23" xfId="0" applyFont="1" applyFill="1" applyBorder="1" applyAlignment="1">
      <alignment vertical="center" wrapText="1"/>
    </xf>
    <xf numFmtId="0" fontId="10" fillId="9" borderId="23" xfId="0" applyFont="1" applyFill="1" applyBorder="1" applyAlignment="1">
      <alignment vertical="center" wrapText="1"/>
    </xf>
    <xf numFmtId="0" fontId="3" fillId="9" borderId="27" xfId="0" applyFont="1" applyFill="1" applyBorder="1" applyAlignment="1">
      <alignment vertical="center" wrapText="1"/>
    </xf>
    <xf numFmtId="0" fontId="3" fillId="9" borderId="29" xfId="0" applyFont="1" applyFill="1" applyBorder="1" applyAlignment="1">
      <alignment vertical="center" wrapText="1"/>
    </xf>
    <xf numFmtId="0" fontId="3" fillId="9" borderId="30" xfId="0" applyFont="1" applyFill="1" applyBorder="1" applyAlignment="1">
      <alignment vertical="center" wrapText="1"/>
    </xf>
    <xf numFmtId="164" fontId="6" fillId="9" borderId="30" xfId="0" applyNumberFormat="1" applyFont="1" applyFill="1" applyBorder="1" applyAlignment="1">
      <alignment vertical="center" wrapText="1"/>
    </xf>
    <xf numFmtId="164" fontId="7" fillId="9" borderId="30" xfId="0" applyNumberFormat="1" applyFont="1" applyFill="1" applyBorder="1" applyAlignment="1">
      <alignment vertical="center" wrapText="1"/>
    </xf>
    <xf numFmtId="164" fontId="8" fillId="9" borderId="30" xfId="0" applyNumberFormat="1" applyFont="1" applyFill="1" applyBorder="1" applyAlignment="1">
      <alignment vertical="center" wrapText="1"/>
    </xf>
    <xf numFmtId="0" fontId="3" fillId="42" borderId="30" xfId="0" applyFont="1" applyFill="1" applyBorder="1" applyAlignment="1">
      <alignment vertical="center" wrapText="1"/>
    </xf>
    <xf numFmtId="0" fontId="3" fillId="9" borderId="30" xfId="0" applyFont="1" applyFill="1" applyBorder="1" applyAlignment="1">
      <alignment horizontal="center" vertical="center" wrapText="1"/>
    </xf>
    <xf numFmtId="0" fontId="3" fillId="10" borderId="23" xfId="0" applyFont="1" applyFill="1" applyBorder="1" applyAlignment="1">
      <alignment vertical="center" wrapText="1"/>
    </xf>
    <xf numFmtId="164" fontId="6" fillId="10" borderId="23" xfId="0" applyNumberFormat="1" applyFont="1" applyFill="1" applyBorder="1" applyAlignment="1">
      <alignment vertical="center" wrapText="1"/>
    </xf>
    <xf numFmtId="164" fontId="7" fillId="10" borderId="23" xfId="0" applyNumberFormat="1" applyFont="1" applyFill="1" applyBorder="1" applyAlignment="1">
      <alignment vertical="center" wrapText="1"/>
    </xf>
    <xf numFmtId="164" fontId="8" fillId="10" borderId="23" xfId="0" applyNumberFormat="1" applyFont="1" applyFill="1" applyBorder="1" applyAlignment="1">
      <alignment vertical="center" wrapText="1"/>
    </xf>
    <xf numFmtId="0" fontId="3" fillId="43" borderId="23" xfId="0" applyFont="1" applyFill="1" applyBorder="1" applyAlignment="1">
      <alignment vertical="center" wrapText="1"/>
    </xf>
    <xf numFmtId="0" fontId="3" fillId="10" borderId="23" xfId="0" applyFont="1" applyFill="1" applyBorder="1" applyAlignment="1">
      <alignment horizontal="center" vertical="center" wrapText="1"/>
    </xf>
    <xf numFmtId="0" fontId="13" fillId="10" borderId="23" xfId="0" applyFont="1" applyFill="1" applyBorder="1" applyAlignment="1">
      <alignment vertical="center" wrapText="1"/>
    </xf>
    <xf numFmtId="0" fontId="3" fillId="10" borderId="27" xfId="0" applyFont="1" applyFill="1" applyBorder="1" applyAlignment="1">
      <alignment vertical="center" wrapText="1"/>
    </xf>
    <xf numFmtId="0" fontId="3" fillId="10" borderId="29" xfId="0" applyFont="1" applyFill="1" applyBorder="1" applyAlignment="1">
      <alignment vertical="center" wrapText="1"/>
    </xf>
    <xf numFmtId="0" fontId="3" fillId="10" borderId="30" xfId="0" applyFont="1" applyFill="1" applyBorder="1" applyAlignment="1">
      <alignment vertical="center" wrapText="1"/>
    </xf>
    <xf numFmtId="0" fontId="13" fillId="10" borderId="30" xfId="0" applyFont="1" applyFill="1" applyBorder="1" applyAlignment="1">
      <alignment vertical="center" wrapText="1"/>
    </xf>
    <xf numFmtId="164" fontId="6" fillId="10" borderId="30" xfId="0" applyNumberFormat="1" applyFont="1" applyFill="1" applyBorder="1" applyAlignment="1">
      <alignment vertical="center" wrapText="1"/>
    </xf>
    <xf numFmtId="164" fontId="7" fillId="10" borderId="30" xfId="0" applyNumberFormat="1" applyFont="1" applyFill="1" applyBorder="1" applyAlignment="1">
      <alignment vertical="center" wrapText="1"/>
    </xf>
    <xf numFmtId="164" fontId="8" fillId="10" borderId="30" xfId="0" applyNumberFormat="1" applyFont="1" applyFill="1" applyBorder="1" applyAlignment="1">
      <alignment vertical="center" wrapText="1"/>
    </xf>
    <xf numFmtId="0" fontId="3" fillId="43" borderId="30" xfId="0" applyFont="1" applyFill="1" applyBorder="1" applyAlignment="1">
      <alignment vertical="center" wrapText="1"/>
    </xf>
    <xf numFmtId="0" fontId="3" fillId="10" borderId="30" xfId="0" applyFont="1" applyFill="1" applyBorder="1" applyAlignment="1">
      <alignment horizontal="center" vertical="center" wrapText="1"/>
    </xf>
    <xf numFmtId="0" fontId="3" fillId="29" borderId="19" xfId="0" applyFont="1" applyFill="1" applyBorder="1" applyAlignment="1">
      <alignment vertical="center" wrapText="1"/>
    </xf>
    <xf numFmtId="0" fontId="3" fillId="12" borderId="18" xfId="0" applyFont="1" applyFill="1" applyBorder="1" applyAlignment="1">
      <alignment vertical="center" wrapText="1"/>
    </xf>
    <xf numFmtId="0" fontId="3" fillId="12" borderId="19" xfId="0" applyFont="1" applyFill="1" applyBorder="1" applyAlignment="1">
      <alignment vertical="center" wrapText="1"/>
    </xf>
    <xf numFmtId="164" fontId="6" fillId="12" borderId="19" xfId="0" applyNumberFormat="1" applyFont="1" applyFill="1" applyBorder="1" applyAlignment="1">
      <alignment vertical="center" wrapText="1"/>
    </xf>
    <xf numFmtId="164" fontId="7" fillId="12" borderId="19" xfId="0" applyNumberFormat="1" applyFont="1" applyFill="1" applyBorder="1" applyAlignment="1">
      <alignment vertical="center" wrapText="1"/>
    </xf>
    <xf numFmtId="164" fontId="8" fillId="12" borderId="19" xfId="0" applyNumberFormat="1" applyFont="1" applyFill="1" applyBorder="1" applyAlignment="1">
      <alignment vertical="center" wrapText="1"/>
    </xf>
    <xf numFmtId="0" fontId="3" fillId="44" borderId="19" xfId="0" applyFont="1" applyFill="1" applyBorder="1" applyAlignment="1">
      <alignment vertical="center" wrapText="1"/>
    </xf>
    <xf numFmtId="0" fontId="3" fillId="12" borderId="19" xfId="0" applyFont="1" applyFill="1" applyBorder="1" applyAlignment="1">
      <alignment horizontal="center" vertical="center" wrapText="1"/>
    </xf>
    <xf numFmtId="0" fontId="3" fillId="12" borderId="20" xfId="0" applyFont="1" applyFill="1" applyBorder="1" applyAlignment="1">
      <alignment vertical="center" wrapText="1"/>
    </xf>
    <xf numFmtId="0" fontId="3" fillId="12" borderId="21" xfId="0" applyFont="1" applyFill="1" applyBorder="1" applyAlignment="1">
      <alignment vertical="center" wrapText="1"/>
    </xf>
    <xf numFmtId="0" fontId="3" fillId="12" borderId="22" xfId="0" applyFont="1" applyFill="1" applyBorder="1" applyAlignment="1">
      <alignment vertical="center" wrapText="1"/>
    </xf>
    <xf numFmtId="0" fontId="3" fillId="32" borderId="6" xfId="0" applyFont="1" applyFill="1" applyBorder="1" applyAlignment="1">
      <alignment vertical="center" wrapText="1"/>
    </xf>
    <xf numFmtId="0" fontId="3" fillId="16" borderId="23" xfId="0" applyFont="1" applyFill="1" applyBorder="1" applyAlignment="1">
      <alignment vertical="center" wrapText="1"/>
    </xf>
    <xf numFmtId="164" fontId="6" fillId="16" borderId="23" xfId="0" applyNumberFormat="1" applyFont="1" applyFill="1" applyBorder="1" applyAlignment="1">
      <alignment vertical="center" wrapText="1"/>
    </xf>
    <xf numFmtId="164" fontId="7" fillId="16" borderId="23" xfId="0" applyNumberFormat="1" applyFont="1" applyFill="1" applyBorder="1" applyAlignment="1">
      <alignment vertical="center" wrapText="1"/>
    </xf>
    <xf numFmtId="164" fontId="8" fillId="16" borderId="23" xfId="0" applyNumberFormat="1" applyFont="1" applyFill="1" applyBorder="1" applyAlignment="1">
      <alignment vertical="center" wrapText="1"/>
    </xf>
    <xf numFmtId="0" fontId="3" fillId="46" borderId="23" xfId="0" applyFont="1" applyFill="1" applyBorder="1" applyAlignment="1">
      <alignment vertical="center" wrapText="1"/>
    </xf>
    <xf numFmtId="0" fontId="3" fillId="16" borderId="23" xfId="0" applyFont="1" applyFill="1" applyBorder="1" applyAlignment="1">
      <alignment horizontal="center" vertical="center" wrapText="1"/>
    </xf>
    <xf numFmtId="0" fontId="9" fillId="16" borderId="23" xfId="0" applyFont="1" applyFill="1" applyBorder="1" applyAlignment="1">
      <alignment vertical="center" wrapText="1"/>
    </xf>
    <xf numFmtId="0" fontId="10" fillId="16" borderId="23" xfId="0" applyFont="1" applyFill="1" applyBorder="1" applyAlignment="1">
      <alignment wrapText="1"/>
    </xf>
    <xf numFmtId="0" fontId="3" fillId="16" borderId="23" xfId="0" applyFont="1" applyFill="1" applyBorder="1" applyAlignment="1">
      <alignment wrapText="1"/>
    </xf>
    <xf numFmtId="0" fontId="11" fillId="16" borderId="23" xfId="0" applyFont="1" applyFill="1" applyBorder="1" applyAlignment="1">
      <alignment vertical="center" wrapText="1"/>
    </xf>
    <xf numFmtId="0" fontId="10" fillId="16" borderId="23" xfId="0" applyFont="1" applyFill="1" applyBorder="1" applyAlignment="1">
      <alignment vertical="center" wrapText="1"/>
    </xf>
    <xf numFmtId="0" fontId="12" fillId="16" borderId="23" xfId="0" applyFont="1" applyFill="1" applyBorder="1" applyAlignment="1">
      <alignment vertical="center" wrapText="1"/>
    </xf>
    <xf numFmtId="0" fontId="3" fillId="16" borderId="27" xfId="0" applyFont="1" applyFill="1" applyBorder="1" applyAlignment="1">
      <alignment vertical="center" wrapText="1"/>
    </xf>
    <xf numFmtId="0" fontId="3" fillId="16" borderId="29" xfId="0" applyFont="1" applyFill="1" applyBorder="1" applyAlignment="1">
      <alignment vertical="center" wrapText="1"/>
    </xf>
    <xf numFmtId="0" fontId="3" fillId="16" borderId="30" xfId="0" applyFont="1" applyFill="1" applyBorder="1" applyAlignment="1">
      <alignment vertical="center" wrapText="1"/>
    </xf>
    <xf numFmtId="164" fontId="6" fillId="16" borderId="30" xfId="0" applyNumberFormat="1" applyFont="1" applyFill="1" applyBorder="1" applyAlignment="1">
      <alignment vertical="center" wrapText="1"/>
    </xf>
    <xf numFmtId="164" fontId="7" fillId="16" borderId="30" xfId="0" applyNumberFormat="1" applyFont="1" applyFill="1" applyBorder="1" applyAlignment="1">
      <alignment vertical="center" wrapText="1"/>
    </xf>
    <xf numFmtId="164" fontId="8" fillId="16" borderId="30" xfId="0" applyNumberFormat="1" applyFont="1" applyFill="1" applyBorder="1" applyAlignment="1">
      <alignment vertical="center" wrapText="1"/>
    </xf>
    <xf numFmtId="0" fontId="3" fillId="46" borderId="30" xfId="0" applyFont="1" applyFill="1" applyBorder="1" applyAlignment="1">
      <alignment vertical="center" wrapText="1"/>
    </xf>
    <xf numFmtId="0" fontId="3" fillId="16" borderId="30" xfId="0" applyFont="1" applyFill="1" applyBorder="1" applyAlignment="1">
      <alignment horizontal="center" vertical="center" wrapText="1"/>
    </xf>
    <xf numFmtId="0" fontId="24" fillId="16" borderId="23" xfId="0" applyFont="1" applyFill="1" applyBorder="1" applyAlignment="1">
      <alignment vertical="center" wrapText="1"/>
    </xf>
    <xf numFmtId="164" fontId="31" fillId="0" borderId="0" xfId="0" applyNumberFormat="1" applyFont="1"/>
    <xf numFmtId="0" fontId="30" fillId="0" borderId="0" xfId="0" applyFont="1" applyAlignment="1">
      <alignment vertical="center" wrapText="1"/>
    </xf>
    <xf numFmtId="164" fontId="6" fillId="48" borderId="23" xfId="0" applyNumberFormat="1" applyFont="1" applyFill="1" applyBorder="1" applyAlignment="1">
      <alignment vertical="center" wrapText="1"/>
    </xf>
    <xf numFmtId="0" fontId="3" fillId="16" borderId="43" xfId="0" applyFont="1" applyFill="1" applyBorder="1" applyAlignment="1">
      <alignment vertical="center" wrapText="1"/>
    </xf>
    <xf numFmtId="0" fontId="3" fillId="16" borderId="44" xfId="0" applyFont="1" applyFill="1" applyBorder="1" applyAlignment="1">
      <alignment vertical="center" wrapText="1"/>
    </xf>
    <xf numFmtId="164" fontId="6" fillId="16" borderId="44" xfId="0" applyNumberFormat="1" applyFont="1" applyFill="1" applyBorder="1" applyAlignment="1">
      <alignment vertical="center" wrapText="1"/>
    </xf>
    <xf numFmtId="164" fontId="7" fillId="16" borderId="44" xfId="0" applyNumberFormat="1" applyFont="1" applyFill="1" applyBorder="1" applyAlignment="1">
      <alignment vertical="center" wrapText="1"/>
    </xf>
    <xf numFmtId="164" fontId="8" fillId="16" borderId="44" xfId="0" applyNumberFormat="1" applyFont="1" applyFill="1" applyBorder="1" applyAlignment="1">
      <alignment vertical="center" wrapText="1"/>
    </xf>
    <xf numFmtId="0" fontId="3" fillId="46" borderId="44" xfId="0" applyFont="1" applyFill="1" applyBorder="1" applyAlignment="1">
      <alignment vertical="center" wrapText="1"/>
    </xf>
    <xf numFmtId="0" fontId="3" fillId="16" borderId="44" xfId="0" applyFont="1" applyFill="1" applyBorder="1" applyAlignment="1">
      <alignment horizontal="center" vertical="center" wrapText="1"/>
    </xf>
    <xf numFmtId="0" fontId="9" fillId="4" borderId="23" xfId="0" applyFont="1" applyFill="1" applyBorder="1" applyAlignment="1">
      <alignment vertical="center" wrapText="1"/>
    </xf>
    <xf numFmtId="0" fontId="10" fillId="4" borderId="23" xfId="0" applyFont="1" applyFill="1" applyBorder="1" applyAlignment="1">
      <alignment vertical="center" wrapText="1"/>
    </xf>
    <xf numFmtId="0" fontId="3" fillId="11" borderId="23" xfId="0" applyFont="1" applyFill="1" applyBorder="1" applyAlignment="1">
      <alignment vertical="center" wrapText="1"/>
    </xf>
    <xf numFmtId="164" fontId="6" fillId="11" borderId="23" xfId="0" applyNumberFormat="1" applyFont="1" applyFill="1" applyBorder="1" applyAlignment="1">
      <alignment vertical="center" wrapText="1"/>
    </xf>
    <xf numFmtId="164" fontId="7" fillId="11" borderId="23" xfId="0" applyNumberFormat="1" applyFont="1" applyFill="1" applyBorder="1" applyAlignment="1">
      <alignment vertical="center" wrapText="1"/>
    </xf>
    <xf numFmtId="164" fontId="8" fillId="11" borderId="23" xfId="0" applyNumberFormat="1" applyFont="1" applyFill="1" applyBorder="1" applyAlignment="1">
      <alignment vertical="center" wrapText="1"/>
    </xf>
    <xf numFmtId="0" fontId="3" fillId="29" borderId="23" xfId="0" applyFont="1" applyFill="1" applyBorder="1" applyAlignment="1">
      <alignment vertical="center" wrapText="1"/>
    </xf>
    <xf numFmtId="0" fontId="3" fillId="11" borderId="23" xfId="0" applyFont="1" applyFill="1" applyBorder="1" applyAlignment="1">
      <alignment horizontal="center" vertical="center" wrapText="1"/>
    </xf>
    <xf numFmtId="0" fontId="28" fillId="29" borderId="23" xfId="0" applyFont="1" applyFill="1" applyBorder="1" applyAlignment="1">
      <alignment vertical="center" wrapText="1"/>
    </xf>
    <xf numFmtId="0" fontId="9" fillId="11" borderId="24" xfId="0" applyFont="1" applyFill="1" applyBorder="1" applyAlignment="1">
      <alignment vertical="center" wrapText="1"/>
    </xf>
    <xf numFmtId="0" fontId="3" fillId="11" borderId="25" xfId="0" applyFont="1" applyFill="1" applyBorder="1" applyAlignment="1">
      <alignment vertical="center" wrapText="1"/>
    </xf>
    <xf numFmtId="164" fontId="6" fillId="11" borderId="25" xfId="0" applyNumberFormat="1" applyFont="1" applyFill="1" applyBorder="1" applyAlignment="1">
      <alignment vertical="center" wrapText="1"/>
    </xf>
    <xf numFmtId="164" fontId="7" fillId="11" borderId="25" xfId="0" applyNumberFormat="1" applyFont="1" applyFill="1" applyBorder="1" applyAlignment="1">
      <alignment vertical="center" wrapText="1"/>
    </xf>
    <xf numFmtId="164" fontId="8" fillId="11" borderId="25" xfId="0" applyNumberFormat="1" applyFont="1" applyFill="1" applyBorder="1" applyAlignment="1">
      <alignment vertical="center" wrapText="1"/>
    </xf>
    <xf numFmtId="0" fontId="34" fillId="29" borderId="25" xfId="0" applyFont="1" applyFill="1" applyBorder="1" applyAlignment="1">
      <alignment vertical="center" wrapText="1"/>
    </xf>
    <xf numFmtId="0" fontId="3" fillId="29" borderId="25" xfId="0" applyFont="1" applyFill="1" applyBorder="1" applyAlignment="1">
      <alignment vertical="center" wrapText="1"/>
    </xf>
    <xf numFmtId="0" fontId="3" fillId="11" borderId="25" xfId="0" applyFont="1" applyFill="1" applyBorder="1" applyAlignment="1">
      <alignment horizontal="center" vertical="center" wrapText="1"/>
    </xf>
    <xf numFmtId="0" fontId="3" fillId="11" borderId="27" xfId="0" applyFont="1" applyFill="1" applyBorder="1" applyAlignment="1">
      <alignment vertical="center" wrapText="1"/>
    </xf>
    <xf numFmtId="0" fontId="3" fillId="11" borderId="29" xfId="0" applyFont="1" applyFill="1" applyBorder="1" applyAlignment="1">
      <alignment vertical="center" wrapText="1"/>
    </xf>
    <xf numFmtId="0" fontId="3" fillId="11" borderId="30" xfId="0" applyFont="1" applyFill="1" applyBorder="1" applyAlignment="1">
      <alignment vertical="center" wrapText="1"/>
    </xf>
    <xf numFmtId="164" fontId="6" fillId="11" borderId="30" xfId="0" applyNumberFormat="1" applyFont="1" applyFill="1" applyBorder="1" applyAlignment="1">
      <alignment vertical="center" wrapText="1"/>
    </xf>
    <xf numFmtId="164" fontId="7" fillId="11" borderId="30" xfId="0" applyNumberFormat="1" applyFont="1" applyFill="1" applyBorder="1" applyAlignment="1">
      <alignment vertical="center" wrapText="1"/>
    </xf>
    <xf numFmtId="164" fontId="8" fillId="11" borderId="30" xfId="0" applyNumberFormat="1" applyFont="1" applyFill="1" applyBorder="1" applyAlignment="1">
      <alignment vertical="center" wrapText="1"/>
    </xf>
    <xf numFmtId="0" fontId="28" fillId="29" borderId="30" xfId="0" applyFont="1" applyFill="1" applyBorder="1" applyAlignment="1">
      <alignment vertical="center" wrapText="1"/>
    </xf>
    <xf numFmtId="0" fontId="3" fillId="29" borderId="30" xfId="0" applyFont="1" applyFill="1" applyBorder="1" applyAlignment="1">
      <alignment vertical="center" wrapText="1"/>
    </xf>
    <xf numFmtId="0" fontId="3" fillId="11" borderId="30" xfId="0" applyFont="1" applyFill="1" applyBorder="1" applyAlignment="1">
      <alignment horizontal="center" vertical="center" wrapText="1"/>
    </xf>
    <xf numFmtId="0" fontId="3" fillId="11" borderId="43" xfId="0" applyFont="1" applyFill="1" applyBorder="1" applyAlignment="1">
      <alignment vertical="center" wrapText="1"/>
    </xf>
    <xf numFmtId="0" fontId="3" fillId="11" borderId="44" xfId="0" applyFont="1" applyFill="1" applyBorder="1" applyAlignment="1">
      <alignment vertical="center" wrapText="1"/>
    </xf>
    <xf numFmtId="164" fontId="6" fillId="11" borderId="44" xfId="0" applyNumberFormat="1" applyFont="1" applyFill="1" applyBorder="1" applyAlignment="1">
      <alignment vertical="center" wrapText="1"/>
    </xf>
    <xf numFmtId="164" fontId="7" fillId="11" borderId="44" xfId="0" applyNumberFormat="1" applyFont="1" applyFill="1" applyBorder="1" applyAlignment="1">
      <alignment vertical="center" wrapText="1"/>
    </xf>
    <xf numFmtId="164" fontId="8" fillId="11" borderId="44" xfId="0" applyNumberFormat="1" applyFont="1" applyFill="1" applyBorder="1" applyAlignment="1">
      <alignment vertical="center" wrapText="1"/>
    </xf>
    <xf numFmtId="0" fontId="28" fillId="29" borderId="44" xfId="0" applyFont="1" applyFill="1" applyBorder="1" applyAlignment="1">
      <alignment vertical="center" wrapText="1"/>
    </xf>
    <xf numFmtId="0" fontId="3" fillId="29" borderId="44" xfId="0" applyFont="1" applyFill="1" applyBorder="1" applyAlignment="1">
      <alignment vertical="center" wrapText="1"/>
    </xf>
    <xf numFmtId="0" fontId="3" fillId="11" borderId="44" xfId="0" applyFont="1" applyFill="1" applyBorder="1" applyAlignment="1">
      <alignment horizontal="center" vertical="center" wrapText="1"/>
    </xf>
    <xf numFmtId="0" fontId="3" fillId="30" borderId="27" xfId="0" applyFont="1" applyFill="1" applyBorder="1" applyAlignment="1">
      <alignment vertical="center" wrapText="1"/>
    </xf>
    <xf numFmtId="0" fontId="3" fillId="30" borderId="29" xfId="0" applyFont="1" applyFill="1" applyBorder="1" applyAlignment="1">
      <alignment vertical="center" wrapText="1"/>
    </xf>
    <xf numFmtId="0" fontId="33" fillId="29" borderId="46" xfId="0" applyFont="1" applyFill="1" applyBorder="1" applyAlignment="1">
      <alignment wrapText="1"/>
    </xf>
    <xf numFmtId="0" fontId="3" fillId="11" borderId="47" xfId="0" applyFont="1" applyFill="1" applyBorder="1" applyAlignment="1">
      <alignment vertical="center" wrapText="1"/>
    </xf>
    <xf numFmtId="0" fontId="34" fillId="29" borderId="47" xfId="0" applyFont="1" applyFill="1" applyBorder="1" applyAlignment="1">
      <alignment vertical="center" wrapText="1"/>
    </xf>
    <xf numFmtId="0" fontId="3" fillId="29" borderId="47" xfId="0" applyFont="1" applyFill="1" applyBorder="1" applyAlignment="1">
      <alignment vertical="center" wrapText="1"/>
    </xf>
    <xf numFmtId="0" fontId="3" fillId="11" borderId="47" xfId="0" applyFont="1" applyFill="1" applyBorder="1" applyAlignment="1">
      <alignment horizontal="center" vertical="center" wrapText="1"/>
    </xf>
    <xf numFmtId="0" fontId="1" fillId="29" borderId="27" xfId="0" applyFont="1" applyFill="1" applyBorder="1" applyAlignment="1">
      <alignment wrapText="1"/>
    </xf>
    <xf numFmtId="0" fontId="1" fillId="29" borderId="29" xfId="0" applyFont="1" applyFill="1" applyBorder="1" applyAlignment="1">
      <alignment wrapText="1"/>
    </xf>
    <xf numFmtId="0" fontId="9" fillId="11" borderId="49" xfId="0" applyFont="1" applyFill="1" applyBorder="1" applyAlignment="1">
      <alignment vertical="center" wrapText="1"/>
    </xf>
    <xf numFmtId="0" fontId="3" fillId="11" borderId="50" xfId="0" applyFont="1" applyFill="1" applyBorder="1" applyAlignment="1">
      <alignment vertical="center" wrapText="1"/>
    </xf>
    <xf numFmtId="164" fontId="6" fillId="11" borderId="50" xfId="0" applyNumberFormat="1" applyFont="1" applyFill="1" applyBorder="1" applyAlignment="1">
      <alignment vertical="center" wrapText="1"/>
    </xf>
    <xf numFmtId="164" fontId="7" fillId="11" borderId="50" xfId="0" applyNumberFormat="1" applyFont="1" applyFill="1" applyBorder="1" applyAlignment="1">
      <alignment vertical="center" wrapText="1"/>
    </xf>
    <xf numFmtId="164" fontId="8" fillId="11" borderId="50" xfId="0" applyNumberFormat="1" applyFont="1" applyFill="1" applyBorder="1" applyAlignment="1">
      <alignment vertical="center" wrapText="1"/>
    </xf>
    <xf numFmtId="0" fontId="3" fillId="29" borderId="50" xfId="0" applyFont="1" applyFill="1" applyBorder="1" applyAlignment="1">
      <alignment vertical="center" wrapText="1"/>
    </xf>
    <xf numFmtId="0" fontId="3" fillId="11" borderId="50" xfId="0" applyFont="1" applyFill="1" applyBorder="1" applyAlignment="1">
      <alignment horizontal="center" vertical="center" wrapText="1"/>
    </xf>
    <xf numFmtId="0" fontId="28" fillId="29" borderId="50" xfId="0" applyFont="1" applyFill="1" applyBorder="1" applyAlignment="1">
      <alignment vertical="center" wrapText="1"/>
    </xf>
    <xf numFmtId="0" fontId="0" fillId="29" borderId="23" xfId="0" applyFill="1" applyBorder="1" applyAlignment="1">
      <alignment wrapText="1"/>
    </xf>
    <xf numFmtId="0" fontId="0" fillId="29" borderId="30" xfId="0" applyFill="1" applyBorder="1" applyAlignment="1">
      <alignment wrapText="1"/>
    </xf>
    <xf numFmtId="0" fontId="2" fillId="29" borderId="30" xfId="0" applyFont="1" applyFill="1" applyBorder="1" applyAlignment="1">
      <alignment wrapText="1"/>
    </xf>
    <xf numFmtId="0" fontId="0" fillId="29" borderId="47" xfId="0" applyFill="1" applyBorder="1" applyAlignment="1">
      <alignment wrapText="1"/>
    </xf>
    <xf numFmtId="0" fontId="2" fillId="29" borderId="47" xfId="0" applyFont="1" applyFill="1" applyBorder="1" applyAlignment="1">
      <alignment wrapText="1"/>
    </xf>
    <xf numFmtId="0" fontId="3" fillId="12" borderId="23" xfId="0" applyFont="1" applyFill="1" applyBorder="1" applyAlignment="1">
      <alignment vertical="center" wrapText="1"/>
    </xf>
    <xf numFmtId="164" fontId="6" fillId="12" borderId="23" xfId="0" applyNumberFormat="1" applyFont="1" applyFill="1" applyBorder="1" applyAlignment="1">
      <alignment vertical="center" wrapText="1"/>
    </xf>
    <xf numFmtId="164" fontId="7" fillId="12" borderId="23" xfId="0" applyNumberFormat="1" applyFont="1" applyFill="1" applyBorder="1" applyAlignment="1">
      <alignment vertical="center" wrapText="1"/>
    </xf>
    <xf numFmtId="164" fontId="8" fillId="12" borderId="23" xfId="0" applyNumberFormat="1" applyFont="1" applyFill="1" applyBorder="1" applyAlignment="1">
      <alignment vertical="center" wrapText="1"/>
    </xf>
    <xf numFmtId="0" fontId="3" fillId="44" borderId="23" xfId="0" applyFont="1" applyFill="1" applyBorder="1" applyAlignment="1">
      <alignment vertical="center" wrapText="1"/>
    </xf>
    <xf numFmtId="0" fontId="3" fillId="12" borderId="23" xfId="0" applyFont="1" applyFill="1" applyBorder="1" applyAlignment="1">
      <alignment horizontal="center" vertical="center" wrapText="1"/>
    </xf>
    <xf numFmtId="0" fontId="3" fillId="12" borderId="30" xfId="0" applyFont="1" applyFill="1" applyBorder="1" applyAlignment="1">
      <alignment vertical="center" wrapText="1"/>
    </xf>
    <xf numFmtId="164" fontId="6" fillId="12" borderId="30" xfId="0" applyNumberFormat="1" applyFont="1" applyFill="1" applyBorder="1" applyAlignment="1">
      <alignment vertical="center" wrapText="1"/>
    </xf>
    <xf numFmtId="164" fontId="7" fillId="12" borderId="30" xfId="0" applyNumberFormat="1" applyFont="1" applyFill="1" applyBorder="1" applyAlignment="1">
      <alignment vertical="center" wrapText="1"/>
    </xf>
    <xf numFmtId="164" fontId="8" fillId="12" borderId="30" xfId="0" applyNumberFormat="1" applyFont="1" applyFill="1" applyBorder="1" applyAlignment="1">
      <alignment vertical="center" wrapText="1"/>
    </xf>
    <xf numFmtId="0" fontId="3" fillId="44" borderId="30" xfId="0" applyFont="1" applyFill="1" applyBorder="1" applyAlignment="1">
      <alignment vertical="center" wrapText="1"/>
    </xf>
    <xf numFmtId="0" fontId="3" fillId="12" borderId="30" xfId="0" applyFont="1" applyFill="1" applyBorder="1" applyAlignment="1">
      <alignment horizontal="center" vertical="center" wrapText="1"/>
    </xf>
    <xf numFmtId="0" fontId="9" fillId="12" borderId="24" xfId="0" applyFont="1" applyFill="1" applyBorder="1" applyAlignment="1">
      <alignment vertical="center" wrapText="1"/>
    </xf>
    <xf numFmtId="0" fontId="3" fillId="12" borderId="25" xfId="0" applyFont="1" applyFill="1" applyBorder="1" applyAlignment="1">
      <alignment vertical="center" wrapText="1"/>
    </xf>
    <xf numFmtId="164" fontId="6" fillId="12" borderId="25" xfId="0" applyNumberFormat="1" applyFont="1" applyFill="1" applyBorder="1" applyAlignment="1">
      <alignment vertical="center" wrapText="1"/>
    </xf>
    <xf numFmtId="164" fontId="7" fillId="12" borderId="25" xfId="0" applyNumberFormat="1" applyFont="1" applyFill="1" applyBorder="1" applyAlignment="1">
      <alignment vertical="center" wrapText="1"/>
    </xf>
    <xf numFmtId="164" fontId="8" fillId="12" borderId="25" xfId="0" applyNumberFormat="1" applyFont="1" applyFill="1" applyBorder="1" applyAlignment="1">
      <alignment vertical="center" wrapText="1"/>
    </xf>
    <xf numFmtId="0" fontId="3" fillId="44" borderId="25" xfId="0" applyFont="1" applyFill="1" applyBorder="1" applyAlignment="1">
      <alignment vertical="center" wrapText="1"/>
    </xf>
    <xf numFmtId="0" fontId="3" fillId="12" borderId="25" xfId="0" applyFont="1" applyFill="1" applyBorder="1" applyAlignment="1">
      <alignment horizontal="center" vertical="center" wrapText="1"/>
    </xf>
    <xf numFmtId="0" fontId="3" fillId="12" borderId="27" xfId="0" applyFont="1" applyFill="1" applyBorder="1" applyAlignment="1">
      <alignment vertical="center" wrapText="1"/>
    </xf>
    <xf numFmtId="0" fontId="28" fillId="12" borderId="27" xfId="0" applyFont="1" applyFill="1" applyBorder="1" applyAlignment="1">
      <alignment vertical="center" wrapText="1"/>
    </xf>
    <xf numFmtId="0" fontId="28" fillId="12" borderId="29" xfId="0" applyFont="1" applyFill="1" applyBorder="1" applyAlignment="1">
      <alignment vertical="center" wrapText="1"/>
    </xf>
    <xf numFmtId="0" fontId="36" fillId="12" borderId="24" xfId="0" applyFont="1" applyFill="1" applyBorder="1" applyAlignment="1">
      <alignment vertical="center" wrapText="1"/>
    </xf>
    <xf numFmtId="0" fontId="35" fillId="44" borderId="25" xfId="0" applyFont="1" applyFill="1" applyBorder="1" applyAlignment="1">
      <alignment vertical="center" wrapText="1"/>
    </xf>
    <xf numFmtId="0" fontId="28" fillId="12" borderId="43" xfId="0" applyFont="1" applyFill="1" applyBorder="1" applyAlignment="1">
      <alignment vertical="center" wrapText="1"/>
    </xf>
    <xf numFmtId="0" fontId="3" fillId="12" borderId="44" xfId="0" applyFont="1" applyFill="1" applyBorder="1" applyAlignment="1">
      <alignment vertical="center" wrapText="1"/>
    </xf>
    <xf numFmtId="164" fontId="6" fillId="12" borderId="44" xfId="0" applyNumberFormat="1" applyFont="1" applyFill="1" applyBorder="1" applyAlignment="1">
      <alignment vertical="center" wrapText="1"/>
    </xf>
    <xf numFmtId="164" fontId="7" fillId="12" borderId="44" xfId="0" applyNumberFormat="1" applyFont="1" applyFill="1" applyBorder="1" applyAlignment="1">
      <alignment vertical="center" wrapText="1"/>
    </xf>
    <xf numFmtId="164" fontId="8" fillId="12" borderId="44" xfId="0" applyNumberFormat="1" applyFont="1" applyFill="1" applyBorder="1" applyAlignment="1">
      <alignment vertical="center" wrapText="1"/>
    </xf>
    <xf numFmtId="0" fontId="3" fillId="44" borderId="44" xfId="0" applyFont="1" applyFill="1" applyBorder="1" applyAlignment="1">
      <alignment vertical="center" wrapText="1"/>
    </xf>
    <xf numFmtId="0" fontId="3" fillId="12" borderId="44" xfId="0" applyFont="1" applyFill="1" applyBorder="1" applyAlignment="1">
      <alignment horizontal="center" vertical="center" wrapText="1"/>
    </xf>
    <xf numFmtId="0" fontId="36" fillId="12" borderId="49" xfId="0" applyFont="1" applyFill="1" applyBorder="1" applyAlignment="1">
      <alignment vertical="center" wrapText="1"/>
    </xf>
    <xf numFmtId="0" fontId="3" fillId="12" borderId="50" xfId="0" applyFont="1" applyFill="1" applyBorder="1" applyAlignment="1">
      <alignment vertical="center" wrapText="1"/>
    </xf>
    <xf numFmtId="164" fontId="6" fillId="12" borderId="50" xfId="0" applyNumberFormat="1" applyFont="1" applyFill="1" applyBorder="1" applyAlignment="1">
      <alignment vertical="center" wrapText="1"/>
    </xf>
    <xf numFmtId="164" fontId="7" fillId="12" borderId="50" xfId="0" applyNumberFormat="1" applyFont="1" applyFill="1" applyBorder="1" applyAlignment="1">
      <alignment vertical="center" wrapText="1"/>
    </xf>
    <xf numFmtId="164" fontId="8" fillId="12" borderId="50" xfId="0" applyNumberFormat="1" applyFont="1" applyFill="1" applyBorder="1" applyAlignment="1">
      <alignment vertical="center" wrapText="1"/>
    </xf>
    <xf numFmtId="0" fontId="3" fillId="44" borderId="50" xfId="0" applyFont="1" applyFill="1" applyBorder="1" applyAlignment="1">
      <alignment vertical="center" wrapText="1"/>
    </xf>
    <xf numFmtId="0" fontId="3" fillId="12" borderId="50" xfId="0" applyFont="1" applyFill="1" applyBorder="1" applyAlignment="1">
      <alignment horizontal="center" vertical="center" wrapText="1"/>
    </xf>
    <xf numFmtId="0" fontId="28" fillId="44" borderId="23" xfId="0" applyFont="1" applyFill="1" applyBorder="1" applyAlignment="1">
      <alignment vertical="center" wrapText="1"/>
    </xf>
    <xf numFmtId="0" fontId="28" fillId="44" borderId="50" xfId="0" applyFont="1" applyFill="1" applyBorder="1" applyAlignment="1">
      <alignment vertical="center" wrapText="1"/>
    </xf>
    <xf numFmtId="0" fontId="28" fillId="44" borderId="30" xfId="0" applyFont="1" applyFill="1" applyBorder="1" applyAlignment="1">
      <alignment vertical="center" wrapText="1"/>
    </xf>
    <xf numFmtId="0" fontId="28" fillId="44" borderId="44" xfId="0" applyFont="1" applyFill="1" applyBorder="1" applyAlignment="1">
      <alignment vertical="center" wrapText="1"/>
    </xf>
    <xf numFmtId="164" fontId="3" fillId="0" borderId="6" xfId="0" applyNumberFormat="1" applyFont="1" applyBorder="1" applyAlignment="1">
      <alignment horizontal="center" vertical="center" wrapText="1"/>
    </xf>
    <xf numFmtId="164" fontId="4" fillId="2" borderId="6" xfId="0" applyNumberFormat="1" applyFont="1" applyFill="1" applyBorder="1" applyAlignment="1">
      <alignment horizontal="center" vertical="center" wrapText="1"/>
    </xf>
    <xf numFmtId="0" fontId="3" fillId="13" borderId="23" xfId="0" applyFont="1" applyFill="1" applyBorder="1" applyAlignment="1">
      <alignment vertical="center" wrapText="1"/>
    </xf>
    <xf numFmtId="164" fontId="6" fillId="13" borderId="23" xfId="0" applyNumberFormat="1" applyFont="1" applyFill="1" applyBorder="1" applyAlignment="1">
      <alignment vertical="center" wrapText="1"/>
    </xf>
    <xf numFmtId="164" fontId="7" fillId="13" borderId="23" xfId="0" applyNumberFormat="1" applyFont="1" applyFill="1" applyBorder="1" applyAlignment="1">
      <alignment vertical="center" wrapText="1"/>
    </xf>
    <xf numFmtId="164" fontId="8" fillId="13" borderId="23" xfId="0" applyNumberFormat="1" applyFont="1" applyFill="1" applyBorder="1" applyAlignment="1">
      <alignment vertical="center" wrapText="1"/>
    </xf>
    <xf numFmtId="0" fontId="28" fillId="32" borderId="23" xfId="0" applyFont="1" applyFill="1" applyBorder="1" applyAlignment="1">
      <alignment vertical="center" wrapText="1"/>
    </xf>
    <xf numFmtId="0" fontId="3" fillId="32" borderId="23" xfId="0" applyFont="1" applyFill="1" applyBorder="1" applyAlignment="1">
      <alignment vertical="center" wrapText="1"/>
    </xf>
    <xf numFmtId="0" fontId="3" fillId="13" borderId="23" xfId="0" applyFont="1" applyFill="1" applyBorder="1" applyAlignment="1">
      <alignment horizontal="center" vertical="center" wrapText="1"/>
    </xf>
    <xf numFmtId="0" fontId="28" fillId="13" borderId="23" xfId="0" applyFont="1" applyFill="1" applyBorder="1" applyAlignment="1">
      <alignment vertical="center" wrapText="1"/>
    </xf>
    <xf numFmtId="0" fontId="3" fillId="31" borderId="23" xfId="0" applyFont="1" applyFill="1" applyBorder="1" applyAlignment="1">
      <alignment vertical="center" wrapText="1"/>
    </xf>
    <xf numFmtId="0" fontId="3" fillId="31" borderId="23" xfId="0" applyFont="1" applyFill="1" applyBorder="1" applyAlignment="1">
      <alignment horizontal="center" vertical="center" wrapText="1"/>
    </xf>
    <xf numFmtId="0" fontId="0" fillId="32" borderId="23" xfId="0" applyFill="1" applyBorder="1"/>
    <xf numFmtId="0" fontId="0" fillId="32" borderId="47" xfId="0" applyFill="1" applyBorder="1"/>
    <xf numFmtId="0" fontId="3" fillId="13" borderId="47" xfId="0" applyFont="1" applyFill="1" applyBorder="1" applyAlignment="1">
      <alignment vertical="center" wrapText="1"/>
    </xf>
    <xf numFmtId="0" fontId="37" fillId="32" borderId="47" xfId="0" applyFont="1" applyFill="1" applyBorder="1" applyAlignment="1">
      <alignment vertical="center" wrapText="1"/>
    </xf>
    <xf numFmtId="0" fontId="3" fillId="32" borderId="47" xfId="0" applyFont="1" applyFill="1" applyBorder="1" applyAlignment="1">
      <alignment vertical="center" wrapText="1"/>
    </xf>
    <xf numFmtId="0" fontId="3" fillId="31" borderId="47" xfId="0" applyFont="1" applyFill="1" applyBorder="1" applyAlignment="1">
      <alignment vertical="center" wrapText="1"/>
    </xf>
    <xf numFmtId="0" fontId="3" fillId="31" borderId="47" xfId="0" applyFont="1" applyFill="1" applyBorder="1" applyAlignment="1">
      <alignment horizontal="center" vertical="center" wrapText="1"/>
    </xf>
    <xf numFmtId="0" fontId="39" fillId="32" borderId="24" xfId="0" applyFont="1" applyFill="1" applyBorder="1" applyAlignment="1">
      <alignment wrapText="1"/>
    </xf>
    <xf numFmtId="0" fontId="0" fillId="32" borderId="25" xfId="0" applyFill="1" applyBorder="1"/>
    <xf numFmtId="0" fontId="3" fillId="13" borderId="25" xfId="0" applyFont="1" applyFill="1" applyBorder="1" applyAlignment="1">
      <alignment vertical="center" wrapText="1"/>
    </xf>
    <xf numFmtId="0" fontId="37" fillId="32" borderId="25" xfId="0" applyFont="1" applyFill="1" applyBorder="1" applyAlignment="1">
      <alignment vertical="center" wrapText="1"/>
    </xf>
    <xf numFmtId="0" fontId="3" fillId="32" borderId="25" xfId="0" applyFont="1" applyFill="1" applyBorder="1" applyAlignment="1">
      <alignment vertical="center" wrapText="1"/>
    </xf>
    <xf numFmtId="0" fontId="3" fillId="31" borderId="25" xfId="0" applyFont="1" applyFill="1" applyBorder="1" applyAlignment="1">
      <alignment vertical="center" wrapText="1"/>
    </xf>
    <xf numFmtId="0" fontId="3" fillId="31" borderId="25" xfId="0" applyFont="1" applyFill="1" applyBorder="1" applyAlignment="1">
      <alignment horizontal="center" vertical="center" wrapText="1"/>
    </xf>
    <xf numFmtId="0" fontId="38" fillId="32" borderId="27" xfId="0" applyFont="1" applyFill="1" applyBorder="1" applyAlignment="1">
      <alignment wrapText="1"/>
    </xf>
    <xf numFmtId="0" fontId="38" fillId="32" borderId="29" xfId="0" applyFont="1" applyFill="1" applyBorder="1" applyAlignment="1">
      <alignment wrapText="1"/>
    </xf>
    <xf numFmtId="0" fontId="0" fillId="32" borderId="30" xfId="0" applyFill="1" applyBorder="1"/>
    <xf numFmtId="0" fontId="3" fillId="13" borderId="30" xfId="0" applyFont="1" applyFill="1" applyBorder="1" applyAlignment="1">
      <alignment vertical="center" wrapText="1"/>
    </xf>
    <xf numFmtId="0" fontId="3" fillId="32" borderId="30" xfId="0" applyFont="1" applyFill="1" applyBorder="1" applyAlignment="1">
      <alignment vertical="center" wrapText="1"/>
    </xf>
    <xf numFmtId="0" fontId="3" fillId="31" borderId="30" xfId="0" applyFont="1" applyFill="1" applyBorder="1" applyAlignment="1">
      <alignment vertical="center" wrapText="1"/>
    </xf>
    <xf numFmtId="0" fontId="3" fillId="31" borderId="30" xfId="0" applyFont="1" applyFill="1" applyBorder="1" applyAlignment="1">
      <alignment horizontal="center" vertical="center" wrapText="1"/>
    </xf>
    <xf numFmtId="0" fontId="39" fillId="32" borderId="49" xfId="0" applyFont="1" applyFill="1" applyBorder="1" applyAlignment="1">
      <alignment wrapText="1"/>
    </xf>
    <xf numFmtId="0" fontId="0" fillId="32" borderId="50" xfId="0" applyFill="1" applyBorder="1"/>
    <xf numFmtId="0" fontId="3" fillId="13" borderId="50" xfId="0" applyFont="1" applyFill="1" applyBorder="1" applyAlignment="1">
      <alignment vertical="center" wrapText="1"/>
    </xf>
    <xf numFmtId="0" fontId="3" fillId="32" borderId="50" xfId="0" applyFont="1" applyFill="1" applyBorder="1" applyAlignment="1">
      <alignment vertical="center" wrapText="1"/>
    </xf>
    <xf numFmtId="0" fontId="3" fillId="31" borderId="50" xfId="0" applyFont="1" applyFill="1" applyBorder="1" applyAlignment="1">
      <alignment vertical="center" wrapText="1"/>
    </xf>
    <xf numFmtId="0" fontId="3" fillId="31" borderId="50" xfId="0" applyFont="1" applyFill="1" applyBorder="1" applyAlignment="1">
      <alignment horizontal="center" vertical="center" wrapText="1"/>
    </xf>
    <xf numFmtId="0" fontId="39" fillId="32" borderId="46" xfId="0" applyFont="1" applyFill="1" applyBorder="1" applyAlignment="1">
      <alignment wrapText="1"/>
    </xf>
    <xf numFmtId="0" fontId="28" fillId="31" borderId="27" xfId="0" applyFont="1" applyFill="1" applyBorder="1" applyAlignment="1">
      <alignment vertical="center" wrapText="1"/>
    </xf>
    <xf numFmtId="0" fontId="36" fillId="31" borderId="46" xfId="0" applyFont="1" applyFill="1" applyBorder="1" applyAlignment="1">
      <alignment vertical="center" wrapText="1"/>
    </xf>
    <xf numFmtId="164" fontId="6" fillId="31" borderId="47" xfId="0" applyNumberFormat="1" applyFont="1" applyFill="1" applyBorder="1" applyAlignment="1">
      <alignment vertical="center" wrapText="1"/>
    </xf>
    <xf numFmtId="164" fontId="7" fillId="31" borderId="47" xfId="0" applyNumberFormat="1" applyFont="1" applyFill="1" applyBorder="1" applyAlignment="1">
      <alignment vertical="center" wrapText="1"/>
    </xf>
    <xf numFmtId="164" fontId="8" fillId="31" borderId="47" xfId="0" applyNumberFormat="1" applyFont="1" applyFill="1" applyBorder="1" applyAlignment="1">
      <alignment vertical="center" wrapText="1"/>
    </xf>
    <xf numFmtId="164" fontId="6" fillId="13" borderId="47" xfId="0" applyNumberFormat="1" applyFont="1" applyFill="1" applyBorder="1" applyAlignment="1">
      <alignment vertical="center" wrapText="1"/>
    </xf>
    <xf numFmtId="164" fontId="7" fillId="13" borderId="47" xfId="0" applyNumberFormat="1" applyFont="1" applyFill="1" applyBorder="1" applyAlignment="1">
      <alignment vertical="center" wrapText="1"/>
    </xf>
    <xf numFmtId="164" fontId="8" fillId="13" borderId="47" xfId="0" applyNumberFormat="1" applyFont="1" applyFill="1" applyBorder="1" applyAlignment="1">
      <alignment vertical="center" wrapText="1"/>
    </xf>
    <xf numFmtId="0" fontId="3" fillId="13" borderId="47" xfId="0" applyFont="1" applyFill="1" applyBorder="1" applyAlignment="1">
      <alignment horizontal="center" vertical="center" wrapText="1"/>
    </xf>
    <xf numFmtId="0" fontId="36" fillId="13" borderId="24" xfId="0" applyFont="1" applyFill="1" applyBorder="1" applyAlignment="1">
      <alignment vertical="center" wrapText="1"/>
    </xf>
    <xf numFmtId="164" fontId="6" fillId="13" borderId="25" xfId="0" applyNumberFormat="1" applyFont="1" applyFill="1" applyBorder="1" applyAlignment="1">
      <alignment vertical="center" wrapText="1"/>
    </xf>
    <xf numFmtId="164" fontId="7" fillId="13" borderId="25" xfId="0" applyNumberFormat="1" applyFont="1" applyFill="1" applyBorder="1" applyAlignment="1">
      <alignment vertical="center" wrapText="1"/>
    </xf>
    <xf numFmtId="164" fontId="8" fillId="13" borderId="25" xfId="0" applyNumberFormat="1" applyFont="1" applyFill="1" applyBorder="1" applyAlignment="1">
      <alignment vertical="center" wrapText="1"/>
    </xf>
    <xf numFmtId="0" fontId="3" fillId="13" borderId="25" xfId="0" applyFont="1" applyFill="1" applyBorder="1" applyAlignment="1">
      <alignment horizontal="center" vertical="center" wrapText="1"/>
    </xf>
    <xf numFmtId="0" fontId="28" fillId="13" borderId="27" xfId="0" applyFont="1" applyFill="1" applyBorder="1" applyAlignment="1">
      <alignment vertical="center" wrapText="1"/>
    </xf>
    <xf numFmtId="0" fontId="28" fillId="31" borderId="29" xfId="0" applyFont="1" applyFill="1" applyBorder="1" applyAlignment="1">
      <alignment vertical="center" wrapText="1"/>
    </xf>
    <xf numFmtId="164" fontId="6" fillId="31" borderId="30" xfId="0" applyNumberFormat="1" applyFont="1" applyFill="1" applyBorder="1" applyAlignment="1">
      <alignment vertical="center" wrapText="1"/>
    </xf>
    <xf numFmtId="164" fontId="7" fillId="31" borderId="30" xfId="0" applyNumberFormat="1" applyFont="1" applyFill="1" applyBorder="1" applyAlignment="1">
      <alignment vertical="center" wrapText="1"/>
    </xf>
    <xf numFmtId="164" fontId="8" fillId="31" borderId="30" xfId="0" applyNumberFormat="1" applyFont="1" applyFill="1" applyBorder="1" applyAlignment="1">
      <alignment vertical="center" wrapText="1"/>
    </xf>
    <xf numFmtId="0" fontId="28" fillId="13" borderId="29" xfId="0" applyFont="1" applyFill="1" applyBorder="1" applyAlignment="1">
      <alignment vertical="center" wrapText="1"/>
    </xf>
    <xf numFmtId="164" fontId="6" fillId="13" borderId="30" xfId="0" applyNumberFormat="1" applyFont="1" applyFill="1" applyBorder="1" applyAlignment="1">
      <alignment vertical="center" wrapText="1"/>
    </xf>
    <xf numFmtId="164" fontId="7" fillId="13" borderId="30" xfId="0" applyNumberFormat="1" applyFont="1" applyFill="1" applyBorder="1" applyAlignment="1">
      <alignment vertical="center" wrapText="1"/>
    </xf>
    <xf numFmtId="164" fontId="8" fillId="13" borderId="30" xfId="0" applyNumberFormat="1" applyFont="1" applyFill="1" applyBorder="1" applyAlignment="1">
      <alignment vertical="center" wrapText="1"/>
    </xf>
    <xf numFmtId="0" fontId="3" fillId="13" borderId="30" xfId="0" applyFont="1" applyFill="1" applyBorder="1" applyAlignment="1">
      <alignment horizontal="center" vertical="center" wrapText="1"/>
    </xf>
    <xf numFmtId="0" fontId="36" fillId="13" borderId="46" xfId="0" applyFont="1" applyFill="1" applyBorder="1" applyAlignment="1">
      <alignment vertical="center" wrapText="1"/>
    </xf>
    <xf numFmtId="0" fontId="36" fillId="13" borderId="49" xfId="0" applyFont="1" applyFill="1" applyBorder="1" applyAlignment="1">
      <alignment vertical="center" wrapText="1"/>
    </xf>
    <xf numFmtId="164" fontId="6" fillId="13" borderId="50" xfId="0" applyNumberFormat="1" applyFont="1" applyFill="1" applyBorder="1" applyAlignment="1">
      <alignment vertical="center" wrapText="1"/>
    </xf>
    <xf numFmtId="164" fontId="7" fillId="13" borderId="50" xfId="0" applyNumberFormat="1" applyFont="1" applyFill="1" applyBorder="1" applyAlignment="1">
      <alignment vertical="center" wrapText="1"/>
    </xf>
    <xf numFmtId="164" fontId="8" fillId="13" borderId="50" xfId="0" applyNumberFormat="1" applyFont="1" applyFill="1" applyBorder="1" applyAlignment="1">
      <alignment vertical="center" wrapText="1"/>
    </xf>
    <xf numFmtId="0" fontId="3" fillId="13" borderId="50" xfId="0" applyFont="1" applyFill="1" applyBorder="1" applyAlignment="1">
      <alignment horizontal="center" vertical="center" wrapText="1"/>
    </xf>
    <xf numFmtId="0" fontId="28" fillId="32" borderId="50" xfId="0" applyFont="1" applyFill="1" applyBorder="1" applyAlignment="1">
      <alignment vertical="center" wrapText="1"/>
    </xf>
    <xf numFmtId="0" fontId="28" fillId="32" borderId="30" xfId="0" applyFont="1" applyFill="1" applyBorder="1" applyAlignment="1">
      <alignment vertical="center" wrapText="1"/>
    </xf>
    <xf numFmtId="164" fontId="40" fillId="13" borderId="23" xfId="0" applyNumberFormat="1" applyFont="1" applyFill="1" applyBorder="1" applyAlignment="1">
      <alignment vertical="center" wrapText="1"/>
    </xf>
    <xf numFmtId="0" fontId="28" fillId="13" borderId="23" xfId="0" applyFont="1" applyFill="1" applyBorder="1" applyAlignment="1">
      <alignment horizontal="center" vertical="center" wrapText="1"/>
    </xf>
    <xf numFmtId="0" fontId="9" fillId="0" borderId="23" xfId="0" applyFont="1" applyBorder="1" applyAlignment="1">
      <alignment horizontal="left" vertical="center" wrapText="1"/>
    </xf>
    <xf numFmtId="164" fontId="3" fillId="0" borderId="23" xfId="0" applyNumberFormat="1" applyFont="1" applyBorder="1" applyAlignment="1">
      <alignment vertical="center" wrapText="1"/>
    </xf>
    <xf numFmtId="0" fontId="3" fillId="0" borderId="25" xfId="0" applyFont="1" applyBorder="1" applyAlignment="1">
      <alignment vertical="center" wrapText="1"/>
    </xf>
    <xf numFmtId="0" fontId="3" fillId="0" borderId="25" xfId="0" applyFont="1" applyBorder="1" applyAlignment="1">
      <alignment horizontal="center" vertical="center" wrapText="1"/>
    </xf>
    <xf numFmtId="0" fontId="3" fillId="0" borderId="27"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164" fontId="6" fillId="0" borderId="30" xfId="0" applyNumberFormat="1" applyFont="1" applyBorder="1" applyAlignment="1">
      <alignment vertical="center" wrapText="1"/>
    </xf>
    <xf numFmtId="164" fontId="7" fillId="0" borderId="30" xfId="0" applyNumberFormat="1" applyFont="1" applyBorder="1" applyAlignment="1">
      <alignment vertical="center" wrapText="1"/>
    </xf>
    <xf numFmtId="164" fontId="8" fillId="0" borderId="30" xfId="0" applyNumberFormat="1" applyFont="1" applyBorder="1" applyAlignment="1">
      <alignment vertical="center" wrapText="1"/>
    </xf>
    <xf numFmtId="0" fontId="3" fillId="0" borderId="30" xfId="0" applyFont="1" applyBorder="1" applyAlignment="1">
      <alignment horizontal="center"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164" fontId="6" fillId="0" borderId="27" xfId="0" applyNumberFormat="1" applyFont="1" applyBorder="1" applyAlignment="1">
      <alignment vertical="center" wrapText="1"/>
    </xf>
    <xf numFmtId="164" fontId="8" fillId="0" borderId="28" xfId="0" applyNumberFormat="1" applyFont="1" applyBorder="1" applyAlignment="1">
      <alignment vertical="center" wrapText="1"/>
    </xf>
    <xf numFmtId="164" fontId="6" fillId="0" borderId="29" xfId="0" applyNumberFormat="1" applyFont="1" applyBorder="1" applyAlignment="1">
      <alignment vertical="center" wrapText="1"/>
    </xf>
    <xf numFmtId="164" fontId="8" fillId="0" borderId="31" xfId="0" applyNumberFormat="1"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24" xfId="0" applyFont="1" applyBorder="1" applyAlignment="1">
      <alignment vertical="center" wrapText="1"/>
    </xf>
    <xf numFmtId="0" fontId="3" fillId="0" borderId="26" xfId="0" applyFont="1" applyBorder="1" applyAlignment="1">
      <alignment vertical="center" wrapText="1"/>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164" fontId="3" fillId="0" borderId="50" xfId="0" applyNumberFormat="1" applyFont="1" applyBorder="1" applyAlignment="1">
      <alignment horizontal="center" vertical="center" wrapText="1"/>
    </xf>
    <xf numFmtId="164" fontId="4" fillId="2" borderId="50" xfId="0" applyNumberFormat="1"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62" xfId="0" applyFont="1" applyBorder="1" applyAlignment="1">
      <alignment horizontal="center" vertical="center" wrapText="1"/>
    </xf>
    <xf numFmtId="0" fontId="3" fillId="3" borderId="54" xfId="0" applyFont="1" applyFill="1" applyBorder="1" applyAlignment="1">
      <alignment vertical="center" wrapText="1"/>
    </xf>
    <xf numFmtId="0" fontId="3" fillId="3" borderId="55" xfId="0" applyFont="1" applyFill="1" applyBorder="1" applyAlignment="1">
      <alignment vertical="center" wrapText="1"/>
    </xf>
    <xf numFmtId="0" fontId="3" fillId="3" borderId="56" xfId="0" applyFont="1" applyFill="1" applyBorder="1" applyAlignment="1">
      <alignment vertical="center" wrapText="1"/>
    </xf>
    <xf numFmtId="164" fontId="4" fillId="2" borderId="62" xfId="0" applyNumberFormat="1" applyFont="1" applyFill="1" applyBorder="1" applyAlignment="1">
      <alignment horizontal="center" vertical="center" wrapText="1"/>
    </xf>
    <xf numFmtId="0" fontId="3" fillId="0" borderId="64" xfId="0" applyFont="1" applyBorder="1" applyAlignment="1">
      <alignment horizontal="center" vertical="center" wrapText="1"/>
    </xf>
    <xf numFmtId="0" fontId="3" fillId="3" borderId="57" xfId="0" applyFont="1" applyFill="1" applyBorder="1" applyAlignment="1">
      <alignment vertical="center" wrapText="1"/>
    </xf>
    <xf numFmtId="0" fontId="3" fillId="3" borderId="58" xfId="0" applyFont="1" applyFill="1" applyBorder="1" applyAlignment="1">
      <alignment vertical="center" wrapText="1"/>
    </xf>
    <xf numFmtId="0" fontId="3" fillId="3" borderId="59" xfId="0" applyFont="1" applyFill="1" applyBorder="1" applyAlignment="1">
      <alignment vertical="center" wrapText="1"/>
    </xf>
    <xf numFmtId="164" fontId="3" fillId="0" borderId="49" xfId="0" applyNumberFormat="1" applyFont="1" applyBorder="1" applyAlignment="1">
      <alignment horizontal="center" vertical="center" wrapText="1"/>
    </xf>
    <xf numFmtId="164" fontId="4" fillId="2" borderId="51" xfId="0" applyNumberFormat="1" applyFont="1" applyFill="1" applyBorder="1" applyAlignment="1">
      <alignment horizontal="center" vertical="center" wrapText="1"/>
    </xf>
    <xf numFmtId="164" fontId="6" fillId="3" borderId="24" xfId="0" applyNumberFormat="1" applyFont="1" applyFill="1" applyBorder="1" applyAlignment="1">
      <alignment vertical="center" wrapText="1"/>
    </xf>
    <xf numFmtId="164" fontId="8" fillId="3" borderId="26" xfId="0" applyNumberFormat="1" applyFont="1" applyFill="1" applyBorder="1" applyAlignment="1">
      <alignment vertical="center" wrapText="1"/>
    </xf>
    <xf numFmtId="164" fontId="6" fillId="3" borderId="27" xfId="0" applyNumberFormat="1" applyFont="1" applyFill="1" applyBorder="1" applyAlignment="1">
      <alignment vertical="center" wrapText="1"/>
    </xf>
    <xf numFmtId="164" fontId="8" fillId="3" borderId="28" xfId="0" applyNumberFormat="1" applyFont="1" applyFill="1" applyBorder="1" applyAlignment="1">
      <alignment vertical="center" wrapText="1"/>
    </xf>
    <xf numFmtId="164" fontId="6" fillId="3" borderId="28" xfId="0" applyNumberFormat="1" applyFont="1" applyFill="1" applyBorder="1" applyAlignment="1">
      <alignment vertical="center" wrapText="1"/>
    </xf>
    <xf numFmtId="164" fontId="6" fillId="3" borderId="29" xfId="0" applyNumberFormat="1" applyFont="1" applyFill="1" applyBorder="1" applyAlignment="1">
      <alignment vertical="center" wrapText="1"/>
    </xf>
    <xf numFmtId="164" fontId="8" fillId="3" borderId="31" xfId="0" applyNumberFormat="1" applyFont="1" applyFill="1" applyBorder="1" applyAlignment="1">
      <alignment vertical="center" wrapText="1"/>
    </xf>
    <xf numFmtId="0" fontId="3" fillId="0" borderId="53" xfId="0" applyFont="1" applyBorder="1" applyAlignment="1">
      <alignment horizontal="center" vertical="center" wrapText="1"/>
    </xf>
    <xf numFmtId="0" fontId="3" fillId="3" borderId="65" xfId="0" applyFont="1" applyFill="1" applyBorder="1" applyAlignment="1">
      <alignment vertical="center" wrapText="1"/>
    </xf>
    <xf numFmtId="0" fontId="3" fillId="3" borderId="66" xfId="0" applyFont="1" applyFill="1" applyBorder="1" applyAlignment="1">
      <alignment vertical="center" wrapText="1"/>
    </xf>
    <xf numFmtId="0" fontId="3" fillId="3" borderId="67" xfId="0" applyFont="1" applyFill="1" applyBorder="1" applyAlignment="1">
      <alignment vertical="center" wrapText="1"/>
    </xf>
    <xf numFmtId="0" fontId="3" fillId="3" borderId="24" xfId="0" applyFont="1" applyFill="1" applyBorder="1" applyAlignment="1">
      <alignment vertical="center" wrapText="1"/>
    </xf>
    <xf numFmtId="0" fontId="3" fillId="3" borderId="26" xfId="0" applyFont="1" applyFill="1" applyBorder="1" applyAlignment="1">
      <alignment vertical="center" wrapText="1"/>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9" fillId="34" borderId="46" xfId="0" applyFont="1" applyFill="1" applyBorder="1" applyAlignment="1">
      <alignment vertical="center" wrapText="1"/>
    </xf>
    <xf numFmtId="0" fontId="3" fillId="34" borderId="47" xfId="0" applyFont="1" applyFill="1" applyBorder="1" applyAlignment="1">
      <alignment vertical="center" wrapText="1"/>
    </xf>
    <xf numFmtId="164" fontId="6" fillId="34" borderId="47" xfId="0" applyNumberFormat="1" applyFont="1" applyFill="1" applyBorder="1" applyAlignment="1">
      <alignment vertical="center" wrapText="1"/>
    </xf>
    <xf numFmtId="164" fontId="7" fillId="34" borderId="47" xfId="0" applyNumberFormat="1" applyFont="1" applyFill="1" applyBorder="1" applyAlignment="1">
      <alignment vertical="center" wrapText="1"/>
    </xf>
    <xf numFmtId="164" fontId="8" fillId="34" borderId="47" xfId="0" applyNumberFormat="1" applyFont="1" applyFill="1" applyBorder="1" applyAlignment="1">
      <alignment vertical="center" wrapText="1"/>
    </xf>
    <xf numFmtId="0" fontId="3" fillId="34" borderId="47" xfId="0" applyFont="1" applyFill="1" applyBorder="1" applyAlignment="1">
      <alignment horizontal="center" vertical="center" wrapText="1"/>
    </xf>
    <xf numFmtId="0" fontId="3" fillId="34" borderId="68" xfId="0" applyFont="1" applyFill="1" applyBorder="1" applyAlignment="1">
      <alignment vertical="center" wrapText="1"/>
    </xf>
    <xf numFmtId="0" fontId="3" fillId="34" borderId="55" xfId="0" applyFont="1" applyFill="1" applyBorder="1" applyAlignment="1">
      <alignment vertical="center" wrapText="1"/>
    </xf>
    <xf numFmtId="0" fontId="3" fillId="34" borderId="56" xfId="0" applyFont="1" applyFill="1" applyBorder="1" applyAlignment="1">
      <alignment vertical="center" wrapText="1"/>
    </xf>
    <xf numFmtId="0" fontId="3" fillId="34" borderId="70" xfId="0" applyFont="1" applyFill="1" applyBorder="1" applyAlignment="1">
      <alignment vertical="center" wrapText="1"/>
    </xf>
    <xf numFmtId="0" fontId="3" fillId="34" borderId="58" xfId="0" applyFont="1" applyFill="1" applyBorder="1" applyAlignment="1">
      <alignment vertical="center" wrapText="1"/>
    </xf>
    <xf numFmtId="0" fontId="3" fillId="34" borderId="59" xfId="0" applyFont="1" applyFill="1" applyBorder="1" applyAlignment="1">
      <alignment vertical="center" wrapText="1"/>
    </xf>
    <xf numFmtId="164" fontId="6" fillId="34" borderId="46" xfId="0" applyNumberFormat="1" applyFont="1" applyFill="1" applyBorder="1" applyAlignment="1">
      <alignment vertical="center" wrapText="1"/>
    </xf>
    <xf numFmtId="164" fontId="8" fillId="34" borderId="48" xfId="0" applyNumberFormat="1" applyFont="1" applyFill="1" applyBorder="1" applyAlignment="1">
      <alignment vertical="center" wrapText="1"/>
    </xf>
    <xf numFmtId="164" fontId="6" fillId="34" borderId="27" xfId="0" applyNumberFormat="1" applyFont="1" applyFill="1" applyBorder="1" applyAlignment="1">
      <alignment vertical="center" wrapText="1"/>
    </xf>
    <xf numFmtId="164" fontId="8" fillId="34" borderId="28" xfId="0" applyNumberFormat="1" applyFont="1" applyFill="1" applyBorder="1" applyAlignment="1">
      <alignment vertical="center" wrapText="1"/>
    </xf>
    <xf numFmtId="164" fontId="6" fillId="34" borderId="29" xfId="0" applyNumberFormat="1" applyFont="1" applyFill="1" applyBorder="1" applyAlignment="1">
      <alignment vertical="center" wrapText="1"/>
    </xf>
    <xf numFmtId="164" fontId="8" fillId="34" borderId="31" xfId="0" applyNumberFormat="1" applyFont="1" applyFill="1" applyBorder="1" applyAlignment="1">
      <alignment vertical="center" wrapText="1"/>
    </xf>
    <xf numFmtId="0" fontId="3" fillId="34" borderId="71" xfId="0" applyFont="1" applyFill="1" applyBorder="1" applyAlignment="1">
      <alignment vertical="center" wrapText="1"/>
    </xf>
    <xf numFmtId="0" fontId="3" fillId="34" borderId="66" xfId="0" applyFont="1" applyFill="1" applyBorder="1" applyAlignment="1">
      <alignment vertical="center" wrapText="1"/>
    </xf>
    <xf numFmtId="164" fontId="6" fillId="34" borderId="66" xfId="0" applyNumberFormat="1" applyFont="1" applyFill="1" applyBorder="1" applyAlignment="1">
      <alignment vertical="center" wrapText="1"/>
    </xf>
    <xf numFmtId="0" fontId="3" fillId="34" borderId="67" xfId="0" applyFont="1" applyFill="1" applyBorder="1" applyAlignment="1">
      <alignment vertical="center" wrapText="1"/>
    </xf>
    <xf numFmtId="0" fontId="3" fillId="34" borderId="46" xfId="0" applyFont="1" applyFill="1" applyBorder="1" applyAlignment="1">
      <alignment vertical="center" wrapText="1"/>
    </xf>
    <xf numFmtId="0" fontId="3" fillId="34" borderId="48" xfId="0" applyFont="1" applyFill="1" applyBorder="1" applyAlignment="1">
      <alignment vertical="center" wrapText="1"/>
    </xf>
    <xf numFmtId="0" fontId="3" fillId="35" borderId="28" xfId="0" applyFont="1" applyFill="1" applyBorder="1" applyAlignment="1">
      <alignment vertical="center" wrapText="1"/>
    </xf>
    <xf numFmtId="0" fontId="3" fillId="35" borderId="31" xfId="0" applyFont="1" applyFill="1" applyBorder="1" applyAlignment="1">
      <alignment vertical="center" wrapText="1"/>
    </xf>
    <xf numFmtId="0" fontId="3" fillId="0" borderId="47" xfId="0" applyFont="1" applyBorder="1" applyAlignment="1">
      <alignment vertical="center" wrapText="1"/>
    </xf>
    <xf numFmtId="164" fontId="6" fillId="0" borderId="47" xfId="0" applyNumberFormat="1" applyFont="1" applyBorder="1" applyAlignment="1">
      <alignment vertical="center" wrapText="1"/>
    </xf>
    <xf numFmtId="164" fontId="7" fillId="0" borderId="47" xfId="0" applyNumberFormat="1" applyFont="1" applyBorder="1" applyAlignment="1">
      <alignment vertical="center" wrapText="1"/>
    </xf>
    <xf numFmtId="164" fontId="8" fillId="0" borderId="47" xfId="0" applyNumberFormat="1" applyFont="1" applyBorder="1" applyAlignment="1">
      <alignment vertical="center" wrapText="1"/>
    </xf>
    <xf numFmtId="164" fontId="6" fillId="0" borderId="46" xfId="0" applyNumberFormat="1" applyFont="1" applyBorder="1" applyAlignment="1">
      <alignment vertical="center" wrapText="1"/>
    </xf>
    <xf numFmtId="164" fontId="8" fillId="0" borderId="48" xfId="0" applyNumberFormat="1" applyFont="1" applyBorder="1" applyAlignment="1">
      <alignment vertical="center" wrapText="1"/>
    </xf>
    <xf numFmtId="0" fontId="3" fillId="0" borderId="69" xfId="0" applyFont="1" applyBorder="1" applyAlignment="1">
      <alignment vertical="center" wrapText="1"/>
    </xf>
    <xf numFmtId="0" fontId="3" fillId="0" borderId="46" xfId="0" applyFont="1" applyBorder="1" applyAlignment="1">
      <alignment vertical="center" wrapText="1"/>
    </xf>
    <xf numFmtId="0" fontId="3" fillId="0" borderId="48" xfId="0" applyFont="1" applyBorder="1" applyAlignment="1">
      <alignment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164" fontId="4" fillId="2" borderId="73" xfId="0" applyNumberFormat="1" applyFont="1" applyFill="1" applyBorder="1" applyAlignment="1">
      <alignment horizontal="center" vertical="center" wrapText="1"/>
    </xf>
    <xf numFmtId="164" fontId="4" fillId="2" borderId="74" xfId="0" applyNumberFormat="1" applyFont="1" applyFill="1" applyBorder="1" applyAlignment="1">
      <alignment horizontal="center" vertical="center" wrapText="1"/>
    </xf>
    <xf numFmtId="164" fontId="3" fillId="0" borderId="72" xfId="0" applyNumberFormat="1" applyFont="1" applyBorder="1" applyAlignment="1">
      <alignment horizontal="center" vertical="center" wrapText="1"/>
    </xf>
    <xf numFmtId="164" fontId="3" fillId="0" borderId="73" xfId="0" applyNumberFormat="1" applyFont="1" applyBorder="1" applyAlignment="1">
      <alignment horizontal="center" vertical="center" wrapText="1"/>
    </xf>
    <xf numFmtId="0" fontId="3" fillId="0" borderId="74" xfId="0" applyFont="1" applyBorder="1" applyAlignment="1">
      <alignment horizontal="center" vertical="center" wrapText="1"/>
    </xf>
    <xf numFmtId="0" fontId="3" fillId="36" borderId="24" xfId="0" applyFont="1" applyFill="1" applyBorder="1" applyAlignment="1">
      <alignment vertical="center" wrapText="1"/>
    </xf>
    <xf numFmtId="0" fontId="3" fillId="36" borderId="25" xfId="0" applyFont="1" applyFill="1" applyBorder="1" applyAlignment="1">
      <alignment vertical="center" wrapText="1"/>
    </xf>
    <xf numFmtId="164" fontId="6" fillId="36" borderId="25" xfId="0" applyNumberFormat="1" applyFont="1" applyFill="1" applyBorder="1" applyAlignment="1">
      <alignment vertical="center" wrapText="1"/>
    </xf>
    <xf numFmtId="164" fontId="7" fillId="36" borderId="25" xfId="0" applyNumberFormat="1" applyFont="1" applyFill="1" applyBorder="1" applyAlignment="1">
      <alignment vertical="center" wrapText="1"/>
    </xf>
    <xf numFmtId="164" fontId="8" fillId="36" borderId="25" xfId="0" applyNumberFormat="1" applyFont="1" applyFill="1" applyBorder="1" applyAlignment="1">
      <alignment vertical="center" wrapText="1"/>
    </xf>
    <xf numFmtId="0" fontId="3" fillId="36" borderId="25" xfId="0" applyFont="1" applyFill="1" applyBorder="1" applyAlignment="1">
      <alignment horizontal="center" vertical="center" wrapText="1"/>
    </xf>
    <xf numFmtId="0" fontId="3" fillId="36" borderId="27" xfId="0" applyFont="1" applyFill="1" applyBorder="1" applyAlignment="1">
      <alignment vertical="center" wrapText="1"/>
    </xf>
    <xf numFmtId="0" fontId="3" fillId="36" borderId="29" xfId="0" applyFont="1" applyFill="1" applyBorder="1" applyAlignment="1">
      <alignment vertical="center" wrapText="1"/>
    </xf>
    <xf numFmtId="0" fontId="3" fillId="36" borderId="30" xfId="0" applyFont="1" applyFill="1" applyBorder="1" applyAlignment="1">
      <alignment vertical="center" wrapText="1"/>
    </xf>
    <xf numFmtId="164" fontId="6" fillId="36" borderId="30" xfId="0" applyNumberFormat="1" applyFont="1" applyFill="1" applyBorder="1" applyAlignment="1">
      <alignment vertical="center" wrapText="1"/>
    </xf>
    <xf numFmtId="164" fontId="7" fillId="36" borderId="30" xfId="0" applyNumberFormat="1" applyFont="1" applyFill="1" applyBorder="1" applyAlignment="1">
      <alignment vertical="center" wrapText="1"/>
    </xf>
    <xf numFmtId="164" fontId="8" fillId="36" borderId="30" xfId="0" applyNumberFormat="1" applyFont="1" applyFill="1" applyBorder="1" applyAlignment="1">
      <alignment vertical="center" wrapText="1"/>
    </xf>
    <xf numFmtId="0" fontId="3" fillId="36" borderId="30"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75" xfId="0" applyFont="1" applyBorder="1" applyAlignment="1">
      <alignment horizontal="center" vertical="center" wrapText="1"/>
    </xf>
    <xf numFmtId="0" fontId="3" fillId="36" borderId="54" xfId="0" applyFont="1" applyFill="1" applyBorder="1" applyAlignment="1">
      <alignment vertical="center" wrapText="1"/>
    </xf>
    <xf numFmtId="0" fontId="3" fillId="36" borderId="55" xfId="0" applyFont="1" applyFill="1" applyBorder="1" applyAlignment="1">
      <alignment vertical="center" wrapText="1"/>
    </xf>
    <xf numFmtId="0" fontId="3" fillId="36" borderId="56" xfId="0" applyFont="1" applyFill="1" applyBorder="1" applyAlignment="1">
      <alignment vertical="center" wrapText="1"/>
    </xf>
    <xf numFmtId="0" fontId="3" fillId="0" borderId="76" xfId="0" applyFont="1" applyBorder="1" applyAlignment="1">
      <alignment horizontal="center" vertical="center" wrapText="1"/>
    </xf>
    <xf numFmtId="0" fontId="3" fillId="36" borderId="57" xfId="0" applyFont="1" applyFill="1" applyBorder="1" applyAlignment="1">
      <alignment vertical="center" wrapText="1"/>
    </xf>
    <xf numFmtId="0" fontId="3" fillId="36" borderId="58" xfId="0" applyFont="1" applyFill="1" applyBorder="1" applyAlignment="1">
      <alignment vertical="center" wrapText="1"/>
    </xf>
    <xf numFmtId="0" fontId="3" fillId="36" borderId="59" xfId="0" applyFont="1" applyFill="1" applyBorder="1" applyAlignment="1">
      <alignment vertical="center" wrapText="1"/>
    </xf>
    <xf numFmtId="164" fontId="6" fillId="36" borderId="24" xfId="0" applyNumberFormat="1" applyFont="1" applyFill="1" applyBorder="1" applyAlignment="1">
      <alignment vertical="center" wrapText="1"/>
    </xf>
    <xf numFmtId="164" fontId="8" fillId="36" borderId="26" xfId="0" applyNumberFormat="1" applyFont="1" applyFill="1" applyBorder="1" applyAlignment="1">
      <alignment vertical="center" wrapText="1"/>
    </xf>
    <xf numFmtId="164" fontId="6" fillId="36" borderId="27" xfId="0" applyNumberFormat="1" applyFont="1" applyFill="1" applyBorder="1" applyAlignment="1">
      <alignment vertical="center" wrapText="1"/>
    </xf>
    <xf numFmtId="164" fontId="8" fillId="36" borderId="28" xfId="0" applyNumberFormat="1" applyFont="1" applyFill="1" applyBorder="1" applyAlignment="1">
      <alignment vertical="center" wrapText="1"/>
    </xf>
    <xf numFmtId="164" fontId="6" fillId="36" borderId="29" xfId="0" applyNumberFormat="1" applyFont="1" applyFill="1" applyBorder="1" applyAlignment="1">
      <alignment vertical="center" wrapText="1"/>
    </xf>
    <xf numFmtId="164" fontId="8" fillId="36" borderId="31" xfId="0" applyNumberFormat="1" applyFont="1" applyFill="1" applyBorder="1" applyAlignment="1">
      <alignment vertical="center" wrapText="1"/>
    </xf>
    <xf numFmtId="0" fontId="3" fillId="0" borderId="77" xfId="0" applyFont="1" applyBorder="1" applyAlignment="1">
      <alignment horizontal="center" vertical="center" wrapText="1"/>
    </xf>
    <xf numFmtId="0" fontId="3" fillId="36" borderId="65" xfId="0" applyFont="1" applyFill="1" applyBorder="1" applyAlignment="1">
      <alignment vertical="center" wrapText="1"/>
    </xf>
    <xf numFmtId="0" fontId="3" fillId="36" borderId="66" xfId="0" applyFont="1" applyFill="1" applyBorder="1" applyAlignment="1">
      <alignment vertical="center" wrapText="1"/>
    </xf>
    <xf numFmtId="15" fontId="3" fillId="36" borderId="66" xfId="0" applyNumberFormat="1" applyFont="1" applyFill="1" applyBorder="1" applyAlignment="1">
      <alignment vertical="center" wrapText="1"/>
    </xf>
    <xf numFmtId="164" fontId="6" fillId="36" borderId="66" xfId="0" applyNumberFormat="1" applyFont="1" applyFill="1" applyBorder="1" applyAlignment="1">
      <alignment vertical="center" wrapText="1"/>
    </xf>
    <xf numFmtId="0" fontId="3" fillId="36" borderId="67" xfId="0" applyFont="1" applyFill="1" applyBorder="1" applyAlignment="1">
      <alignment vertical="center" wrapText="1"/>
    </xf>
    <xf numFmtId="0" fontId="3" fillId="36" borderId="26" xfId="0" applyFont="1" applyFill="1" applyBorder="1" applyAlignment="1">
      <alignment vertical="center" wrapText="1"/>
    </xf>
    <xf numFmtId="0" fontId="3" fillId="37" borderId="25" xfId="0" applyFont="1" applyFill="1" applyBorder="1" applyAlignment="1">
      <alignment vertical="center" wrapText="1"/>
    </xf>
    <xf numFmtId="0" fontId="3" fillId="37" borderId="26" xfId="0" applyFont="1" applyFill="1" applyBorder="1" applyAlignment="1">
      <alignment vertical="center" wrapText="1"/>
    </xf>
    <xf numFmtId="0" fontId="3" fillId="4" borderId="24" xfId="0" applyFont="1" applyFill="1" applyBorder="1" applyAlignment="1">
      <alignment vertical="center" wrapText="1"/>
    </xf>
    <xf numFmtId="0" fontId="3" fillId="4" borderId="25" xfId="0" applyFont="1" applyFill="1" applyBorder="1" applyAlignment="1">
      <alignment vertical="center" wrapText="1"/>
    </xf>
    <xf numFmtId="164" fontId="6" fillId="4" borderId="25" xfId="0" applyNumberFormat="1" applyFont="1" applyFill="1" applyBorder="1" applyAlignment="1">
      <alignment vertical="center" wrapText="1"/>
    </xf>
    <xf numFmtId="164" fontId="7" fillId="4" borderId="25" xfId="0" applyNumberFormat="1" applyFont="1" applyFill="1" applyBorder="1" applyAlignment="1">
      <alignment vertical="center" wrapText="1"/>
    </xf>
    <xf numFmtId="164" fontId="8" fillId="4" borderId="25" xfId="0" applyNumberFormat="1" applyFont="1" applyFill="1" applyBorder="1" applyAlignment="1">
      <alignment vertical="center" wrapText="1"/>
    </xf>
    <xf numFmtId="0" fontId="3" fillId="4" borderId="25" xfId="0" applyFont="1" applyFill="1" applyBorder="1" applyAlignment="1">
      <alignment horizontal="center" vertical="center" wrapText="1"/>
    </xf>
    <xf numFmtId="0" fontId="3" fillId="4" borderId="27" xfId="0" applyFont="1" applyFill="1" applyBorder="1" applyAlignment="1">
      <alignment vertical="center" wrapText="1"/>
    </xf>
    <xf numFmtId="0" fontId="3" fillId="4" borderId="29" xfId="0" applyFont="1" applyFill="1" applyBorder="1" applyAlignment="1">
      <alignment vertical="center" wrapText="1"/>
    </xf>
    <xf numFmtId="0" fontId="3" fillId="4" borderId="30" xfId="0" applyFont="1" applyFill="1" applyBorder="1" applyAlignment="1">
      <alignment vertical="center" wrapText="1"/>
    </xf>
    <xf numFmtId="164" fontId="6" fillId="4" borderId="30" xfId="0" applyNumberFormat="1" applyFont="1" applyFill="1" applyBorder="1" applyAlignment="1">
      <alignment vertical="center" wrapText="1"/>
    </xf>
    <xf numFmtId="164" fontId="7" fillId="4" borderId="30" xfId="0" applyNumberFormat="1" applyFont="1" applyFill="1" applyBorder="1" applyAlignment="1">
      <alignment vertical="center" wrapText="1"/>
    </xf>
    <xf numFmtId="164" fontId="8" fillId="4" borderId="30" xfId="0" applyNumberFormat="1" applyFont="1" applyFill="1" applyBorder="1" applyAlignment="1">
      <alignment vertical="center" wrapText="1"/>
    </xf>
    <xf numFmtId="0" fontId="3" fillId="4" borderId="30" xfId="0" applyFont="1" applyFill="1" applyBorder="1" applyAlignment="1">
      <alignment horizontal="center"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57" xfId="0" applyFont="1" applyFill="1" applyBorder="1" applyAlignment="1">
      <alignment vertical="center" wrapText="1"/>
    </xf>
    <xf numFmtId="0" fontId="3" fillId="4" borderId="58" xfId="0" applyFont="1" applyFill="1" applyBorder="1" applyAlignment="1">
      <alignment vertical="center" wrapText="1"/>
    </xf>
    <xf numFmtId="0" fontId="3" fillId="4" borderId="59" xfId="0" applyFont="1" applyFill="1" applyBorder="1" applyAlignment="1">
      <alignment vertical="center" wrapText="1"/>
    </xf>
    <xf numFmtId="164" fontId="6" fillId="4" borderId="24" xfId="0" applyNumberFormat="1" applyFont="1" applyFill="1" applyBorder="1" applyAlignment="1">
      <alignment vertical="center" wrapText="1"/>
    </xf>
    <xf numFmtId="164" fontId="8" fillId="4" borderId="26" xfId="0" applyNumberFormat="1" applyFont="1" applyFill="1" applyBorder="1" applyAlignment="1">
      <alignment vertical="center" wrapText="1"/>
    </xf>
    <xf numFmtId="164" fontId="6" fillId="4" borderId="27" xfId="0" applyNumberFormat="1" applyFont="1" applyFill="1" applyBorder="1" applyAlignment="1">
      <alignment vertical="center" wrapText="1"/>
    </xf>
    <xf numFmtId="164" fontId="8" fillId="4" borderId="28" xfId="0" applyNumberFormat="1" applyFont="1" applyFill="1" applyBorder="1" applyAlignment="1">
      <alignment vertical="center" wrapText="1"/>
    </xf>
    <xf numFmtId="164" fontId="6" fillId="4" borderId="29" xfId="0" applyNumberFormat="1" applyFont="1" applyFill="1" applyBorder="1" applyAlignment="1">
      <alignment vertical="center" wrapText="1"/>
    </xf>
    <xf numFmtId="164" fontId="8" fillId="4" borderId="31" xfId="0" applyNumberFormat="1" applyFont="1" applyFill="1" applyBorder="1" applyAlignment="1">
      <alignment vertical="center" wrapText="1"/>
    </xf>
    <xf numFmtId="0" fontId="3" fillId="4" borderId="65" xfId="0" applyFont="1" applyFill="1" applyBorder="1" applyAlignment="1">
      <alignment vertical="center" wrapText="1"/>
    </xf>
    <xf numFmtId="0" fontId="3" fillId="4" borderId="66" xfId="0" applyFont="1" applyFill="1" applyBorder="1" applyAlignment="1">
      <alignment vertical="center" wrapText="1"/>
    </xf>
    <xf numFmtId="0" fontId="3" fillId="4" borderId="67" xfId="0" applyFont="1" applyFill="1" applyBorder="1" applyAlignment="1">
      <alignment vertical="center" wrapText="1"/>
    </xf>
    <xf numFmtId="0" fontId="3" fillId="4" borderId="26" xfId="0" applyFont="1" applyFill="1" applyBorder="1" applyAlignment="1">
      <alignment vertical="center" wrapText="1"/>
    </xf>
    <xf numFmtId="0" fontId="3" fillId="4" borderId="28" xfId="0" applyFont="1" applyFill="1" applyBorder="1" applyAlignment="1">
      <alignment vertical="center" wrapText="1"/>
    </xf>
    <xf numFmtId="0" fontId="3" fillId="6" borderId="54" xfId="0" applyFont="1" applyFill="1" applyBorder="1" applyAlignment="1">
      <alignment vertical="center" wrapText="1"/>
    </xf>
    <xf numFmtId="0" fontId="3" fillId="6" borderId="55" xfId="0" applyFont="1" applyFill="1" applyBorder="1" applyAlignment="1">
      <alignment vertical="center" wrapText="1"/>
    </xf>
    <xf numFmtId="0" fontId="3" fillId="6" borderId="56" xfId="0" applyFont="1" applyFill="1" applyBorder="1" applyAlignment="1">
      <alignment vertical="center" wrapText="1"/>
    </xf>
    <xf numFmtId="0" fontId="3" fillId="6" borderId="57" xfId="0" applyFont="1" applyFill="1" applyBorder="1" applyAlignment="1">
      <alignment vertical="center" wrapText="1"/>
    </xf>
    <xf numFmtId="0" fontId="3" fillId="6" borderId="58" xfId="0" applyFont="1" applyFill="1" applyBorder="1" applyAlignment="1">
      <alignment vertical="center" wrapText="1"/>
    </xf>
    <xf numFmtId="0" fontId="3" fillId="6" borderId="59" xfId="0" applyFont="1" applyFill="1" applyBorder="1" applyAlignment="1">
      <alignment vertical="center" wrapText="1"/>
    </xf>
    <xf numFmtId="164" fontId="6" fillId="6" borderId="24" xfId="0" applyNumberFormat="1" applyFont="1" applyFill="1" applyBorder="1" applyAlignment="1">
      <alignment vertical="center" wrapText="1"/>
    </xf>
    <xf numFmtId="164" fontId="8" fillId="6" borderId="26" xfId="0" applyNumberFormat="1" applyFont="1" applyFill="1" applyBorder="1" applyAlignment="1">
      <alignment vertical="center" wrapText="1"/>
    </xf>
    <xf numFmtId="164" fontId="6" fillId="6" borderId="27" xfId="0" applyNumberFormat="1" applyFont="1" applyFill="1" applyBorder="1" applyAlignment="1">
      <alignment vertical="center" wrapText="1"/>
    </xf>
    <xf numFmtId="164" fontId="8" fillId="6" borderId="28" xfId="0" applyNumberFormat="1" applyFont="1" applyFill="1" applyBorder="1" applyAlignment="1">
      <alignment vertical="center" wrapText="1"/>
    </xf>
    <xf numFmtId="164" fontId="6" fillId="6" borderId="28" xfId="0" applyNumberFormat="1" applyFont="1" applyFill="1" applyBorder="1" applyAlignment="1">
      <alignment vertical="center" wrapText="1"/>
    </xf>
    <xf numFmtId="164" fontId="6" fillId="6" borderId="29" xfId="0" applyNumberFormat="1" applyFont="1" applyFill="1" applyBorder="1" applyAlignment="1">
      <alignment vertical="center" wrapText="1"/>
    </xf>
    <xf numFmtId="164" fontId="6" fillId="6" borderId="31" xfId="0" applyNumberFormat="1" applyFont="1" applyFill="1" applyBorder="1" applyAlignment="1">
      <alignment vertical="center" wrapText="1"/>
    </xf>
    <xf numFmtId="0" fontId="3" fillId="6" borderId="65" xfId="0" applyFont="1" applyFill="1" applyBorder="1" applyAlignment="1">
      <alignment vertical="center" wrapText="1"/>
    </xf>
    <xf numFmtId="0" fontId="3" fillId="6" borderId="66" xfId="0" applyFont="1" applyFill="1" applyBorder="1" applyAlignment="1">
      <alignment vertical="center" wrapText="1"/>
    </xf>
    <xf numFmtId="0" fontId="3" fillId="6" borderId="67" xfId="0" applyFont="1" applyFill="1" applyBorder="1" applyAlignment="1">
      <alignment vertical="center" wrapText="1"/>
    </xf>
    <xf numFmtId="0" fontId="3" fillId="6" borderId="24" xfId="0" applyFont="1" applyFill="1" applyBorder="1" applyAlignment="1">
      <alignment vertical="center" wrapText="1"/>
    </xf>
    <xf numFmtId="0" fontId="3" fillId="38" borderId="26" xfId="0" applyFont="1" applyFill="1" applyBorder="1" applyAlignment="1">
      <alignment vertical="center" wrapText="1"/>
    </xf>
    <xf numFmtId="0" fontId="3" fillId="38" borderId="28" xfId="0" applyFont="1" applyFill="1" applyBorder="1" applyAlignment="1">
      <alignment vertical="center" wrapText="1"/>
    </xf>
    <xf numFmtId="0" fontId="3" fillId="38" borderId="31" xfId="0" applyFont="1" applyFill="1" applyBorder="1" applyAlignment="1">
      <alignment vertical="center" wrapText="1"/>
    </xf>
    <xf numFmtId="0" fontId="3" fillId="39" borderId="46" xfId="0" applyFont="1" applyFill="1" applyBorder="1" applyAlignment="1">
      <alignment vertical="center" wrapText="1"/>
    </xf>
    <xf numFmtId="0" fontId="3" fillId="39" borderId="47" xfId="0" applyFont="1" applyFill="1" applyBorder="1" applyAlignment="1">
      <alignment vertical="center" wrapText="1"/>
    </xf>
    <xf numFmtId="0" fontId="9" fillId="39" borderId="47" xfId="0" applyFont="1" applyFill="1" applyBorder="1" applyAlignment="1">
      <alignment vertical="center" wrapText="1"/>
    </xf>
    <xf numFmtId="164" fontId="6" fillId="39" borderId="47" xfId="0" applyNumberFormat="1" applyFont="1" applyFill="1" applyBorder="1" applyAlignment="1">
      <alignment vertical="center" wrapText="1"/>
    </xf>
    <xf numFmtId="164" fontId="7" fillId="39" borderId="47" xfId="0" applyNumberFormat="1" applyFont="1" applyFill="1" applyBorder="1" applyAlignment="1">
      <alignment vertical="center" wrapText="1"/>
    </xf>
    <xf numFmtId="164" fontId="8" fillId="39" borderId="47" xfId="0" applyNumberFormat="1" applyFont="1" applyFill="1" applyBorder="1" applyAlignment="1">
      <alignment vertical="center" wrapText="1"/>
    </xf>
    <xf numFmtId="0" fontId="3" fillId="40" borderId="47" xfId="0" applyFont="1" applyFill="1" applyBorder="1" applyAlignment="1">
      <alignment vertical="center" wrapText="1"/>
    </xf>
    <xf numFmtId="0" fontId="3" fillId="39" borderId="47" xfId="0" applyFont="1" applyFill="1" applyBorder="1" applyAlignment="1">
      <alignment horizontal="center" vertical="center" wrapText="1"/>
    </xf>
    <xf numFmtId="0" fontId="3" fillId="39" borderId="68" xfId="0" applyFont="1" applyFill="1" applyBorder="1" applyAlignment="1">
      <alignment vertical="center" wrapText="1"/>
    </xf>
    <xf numFmtId="0" fontId="3" fillId="39" borderId="55" xfId="0" applyFont="1" applyFill="1" applyBorder="1" applyAlignment="1">
      <alignment vertical="center" wrapText="1"/>
    </xf>
    <xf numFmtId="0" fontId="3" fillId="39" borderId="56" xfId="0" applyFont="1" applyFill="1" applyBorder="1" applyAlignment="1">
      <alignment vertical="center" wrapText="1"/>
    </xf>
    <xf numFmtId="0" fontId="3" fillId="39" borderId="70" xfId="0" applyFont="1" applyFill="1" applyBorder="1" applyAlignment="1">
      <alignment vertical="center" wrapText="1"/>
    </xf>
    <xf numFmtId="0" fontId="3" fillId="39" borderId="58" xfId="0" applyFont="1" applyFill="1" applyBorder="1" applyAlignment="1">
      <alignment vertical="center" wrapText="1"/>
    </xf>
    <xf numFmtId="0" fontId="3" fillId="39" borderId="59" xfId="0" applyFont="1" applyFill="1" applyBorder="1" applyAlignment="1">
      <alignment vertical="center" wrapText="1"/>
    </xf>
    <xf numFmtId="164" fontId="6" fillId="39" borderId="46" xfId="0" applyNumberFormat="1" applyFont="1" applyFill="1" applyBorder="1" applyAlignment="1">
      <alignment vertical="center" wrapText="1"/>
    </xf>
    <xf numFmtId="164" fontId="8" fillId="39" borderId="48" xfId="0" applyNumberFormat="1" applyFont="1" applyFill="1" applyBorder="1" applyAlignment="1">
      <alignment vertical="center" wrapText="1"/>
    </xf>
    <xf numFmtId="164" fontId="7" fillId="39" borderId="27" xfId="0" applyNumberFormat="1" applyFont="1" applyFill="1" applyBorder="1" applyAlignment="1">
      <alignment vertical="center" wrapText="1"/>
    </xf>
    <xf numFmtId="164" fontId="8" fillId="39" borderId="28" xfId="0" applyNumberFormat="1" applyFont="1" applyFill="1" applyBorder="1" applyAlignment="1">
      <alignment vertical="center" wrapText="1"/>
    </xf>
    <xf numFmtId="164" fontId="6" fillId="39" borderId="27" xfId="0" applyNumberFormat="1" applyFont="1" applyFill="1" applyBorder="1" applyAlignment="1">
      <alignment vertical="center" wrapText="1"/>
    </xf>
    <xf numFmtId="164" fontId="6" fillId="39" borderId="29" xfId="0" applyNumberFormat="1" applyFont="1" applyFill="1" applyBorder="1" applyAlignment="1">
      <alignment vertical="center" wrapText="1"/>
    </xf>
    <xf numFmtId="164" fontId="8" fillId="39" borderId="31" xfId="0" applyNumberFormat="1" applyFont="1" applyFill="1" applyBorder="1" applyAlignment="1">
      <alignment vertical="center" wrapText="1"/>
    </xf>
    <xf numFmtId="0" fontId="3" fillId="39" borderId="71" xfId="0" applyFont="1" applyFill="1" applyBorder="1" applyAlignment="1">
      <alignment vertical="center" wrapText="1"/>
    </xf>
    <xf numFmtId="0" fontId="3" fillId="39" borderId="66" xfId="0" applyFont="1" applyFill="1" applyBorder="1" applyAlignment="1">
      <alignment vertical="center" wrapText="1"/>
    </xf>
    <xf numFmtId="0" fontId="3" fillId="39" borderId="67" xfId="0" applyFont="1" applyFill="1" applyBorder="1" applyAlignment="1">
      <alignment vertical="center" wrapText="1"/>
    </xf>
    <xf numFmtId="0" fontId="3" fillId="40" borderId="48" xfId="0" applyFont="1" applyFill="1" applyBorder="1" applyAlignment="1">
      <alignment vertical="center" wrapText="1"/>
    </xf>
    <xf numFmtId="0" fontId="3" fillId="40" borderId="28" xfId="0" applyFont="1" applyFill="1" applyBorder="1" applyAlignment="1">
      <alignment vertical="center" wrapText="1"/>
    </xf>
    <xf numFmtId="0" fontId="3" fillId="40" borderId="31" xfId="0" applyFont="1" applyFill="1" applyBorder="1" applyAlignment="1">
      <alignment vertical="center" wrapText="1"/>
    </xf>
    <xf numFmtId="0" fontId="3" fillId="8" borderId="17" xfId="0" applyFont="1" applyFill="1" applyBorder="1" applyAlignment="1">
      <alignment vertical="center" wrapText="1"/>
    </xf>
    <xf numFmtId="0" fontId="3" fillId="8" borderId="78" xfId="0" applyFont="1" applyFill="1" applyBorder="1" applyAlignment="1">
      <alignment vertical="center" wrapText="1"/>
    </xf>
    <xf numFmtId="0" fontId="3" fillId="41" borderId="47" xfId="0" applyFont="1" applyFill="1" applyBorder="1" applyAlignment="1">
      <alignment vertical="center" wrapText="1"/>
    </xf>
    <xf numFmtId="0" fontId="3" fillId="8" borderId="79"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 fillId="8" borderId="81" xfId="0" applyFont="1" applyFill="1" applyBorder="1" applyAlignment="1">
      <alignment vertical="center" wrapText="1"/>
    </xf>
    <xf numFmtId="164" fontId="8" fillId="8" borderId="40" xfId="0" applyNumberFormat="1" applyFont="1" applyFill="1" applyBorder="1" applyAlignment="1">
      <alignment vertical="center" wrapText="1"/>
    </xf>
    <xf numFmtId="164" fontId="8" fillId="8" borderId="38" xfId="0" applyNumberFormat="1" applyFont="1" applyFill="1" applyBorder="1" applyAlignment="1">
      <alignment vertical="center" wrapText="1"/>
    </xf>
    <xf numFmtId="0" fontId="3" fillId="8" borderId="82" xfId="0" applyFont="1" applyFill="1" applyBorder="1" applyAlignment="1">
      <alignment vertical="center" wrapText="1"/>
    </xf>
    <xf numFmtId="0" fontId="3" fillId="8" borderId="83" xfId="0" applyFont="1" applyFill="1" applyBorder="1" applyAlignment="1">
      <alignment vertical="center" wrapText="1"/>
    </xf>
    <xf numFmtId="15" fontId="3" fillId="8" borderId="83" xfId="0" applyNumberFormat="1" applyFont="1" applyFill="1" applyBorder="1" applyAlignment="1">
      <alignment vertical="center" wrapText="1"/>
    </xf>
    <xf numFmtId="0" fontId="3" fillId="8" borderId="84" xfId="0" applyFont="1" applyFill="1" applyBorder="1" applyAlignment="1">
      <alignment vertical="center" wrapText="1"/>
    </xf>
    <xf numFmtId="0" fontId="3" fillId="8" borderId="85" xfId="0" applyFont="1" applyFill="1" applyBorder="1" applyAlignment="1">
      <alignment vertical="center" wrapText="1"/>
    </xf>
    <xf numFmtId="0" fontId="3" fillId="8" borderId="52" xfId="0" applyFont="1" applyFill="1" applyBorder="1" applyAlignment="1">
      <alignment vertical="center" wrapText="1"/>
    </xf>
    <xf numFmtId="0" fontId="3" fillId="8" borderId="86" xfId="0" applyFont="1" applyFill="1" applyBorder="1" applyAlignment="1">
      <alignment vertical="center" wrapText="1"/>
    </xf>
    <xf numFmtId="0" fontId="3" fillId="9" borderId="46" xfId="0" applyFont="1" applyFill="1" applyBorder="1" applyAlignment="1">
      <alignment vertical="center" wrapText="1"/>
    </xf>
    <xf numFmtId="0" fontId="3" fillId="9" borderId="47" xfId="0" applyFont="1" applyFill="1" applyBorder="1" applyAlignment="1">
      <alignment vertical="center" wrapText="1"/>
    </xf>
    <xf numFmtId="164" fontId="6" fillId="9" borderId="47" xfId="0" applyNumberFormat="1" applyFont="1" applyFill="1" applyBorder="1" applyAlignment="1">
      <alignment vertical="center" wrapText="1"/>
    </xf>
    <xf numFmtId="164" fontId="7" fillId="9" borderId="47" xfId="0" applyNumberFormat="1" applyFont="1" applyFill="1" applyBorder="1" applyAlignment="1">
      <alignment vertical="center" wrapText="1"/>
    </xf>
    <xf numFmtId="164" fontId="8" fillId="9" borderId="47" xfId="0" applyNumberFormat="1" applyFont="1" applyFill="1" applyBorder="1" applyAlignment="1">
      <alignment vertical="center" wrapText="1"/>
    </xf>
    <xf numFmtId="0" fontId="3" fillId="42" borderId="47" xfId="0" applyFont="1" applyFill="1" applyBorder="1" applyAlignment="1">
      <alignment vertical="center" wrapText="1"/>
    </xf>
    <xf numFmtId="0" fontId="3" fillId="9" borderId="47" xfId="0" applyFont="1" applyFill="1" applyBorder="1" applyAlignment="1">
      <alignment horizontal="center" vertical="center" wrapText="1"/>
    </xf>
    <xf numFmtId="0" fontId="3" fillId="9" borderId="68" xfId="0" applyFont="1" applyFill="1" applyBorder="1" applyAlignment="1">
      <alignment vertical="center" wrapText="1"/>
    </xf>
    <xf numFmtId="0" fontId="3" fillId="9" borderId="55" xfId="0" applyFont="1" applyFill="1" applyBorder="1" applyAlignment="1">
      <alignment vertical="center" wrapText="1"/>
    </xf>
    <xf numFmtId="0" fontId="3" fillId="9" borderId="56" xfId="0" applyFont="1" applyFill="1" applyBorder="1" applyAlignment="1">
      <alignment vertical="center" wrapText="1"/>
    </xf>
    <xf numFmtId="0" fontId="3" fillId="9" borderId="70" xfId="0" applyFont="1" applyFill="1" applyBorder="1" applyAlignment="1">
      <alignment vertical="center" wrapText="1"/>
    </xf>
    <xf numFmtId="0" fontId="3" fillId="9" borderId="58" xfId="0" applyFont="1" applyFill="1" applyBorder="1" applyAlignment="1">
      <alignment vertical="center" wrapText="1"/>
    </xf>
    <xf numFmtId="0" fontId="3" fillId="9" borderId="59" xfId="0" applyFont="1" applyFill="1" applyBorder="1" applyAlignment="1">
      <alignment vertical="center" wrapText="1"/>
    </xf>
    <xf numFmtId="164" fontId="6" fillId="9" borderId="46" xfId="0" applyNumberFormat="1" applyFont="1" applyFill="1" applyBorder="1" applyAlignment="1">
      <alignment vertical="center" wrapText="1"/>
    </xf>
    <xf numFmtId="164" fontId="6" fillId="9" borderId="27" xfId="0" applyNumberFormat="1" applyFont="1" applyFill="1" applyBorder="1" applyAlignment="1">
      <alignment vertical="center" wrapText="1"/>
    </xf>
    <xf numFmtId="164" fontId="6" fillId="9" borderId="29" xfId="0" applyNumberFormat="1" applyFont="1" applyFill="1" applyBorder="1" applyAlignment="1">
      <alignment vertical="center" wrapText="1"/>
    </xf>
    <xf numFmtId="164" fontId="8" fillId="9" borderId="68" xfId="0" applyNumberFormat="1" applyFont="1" applyFill="1" applyBorder="1" applyAlignment="1">
      <alignment vertical="center" wrapText="1"/>
    </xf>
    <xf numFmtId="164" fontId="8" fillId="9" borderId="55" xfId="0" applyNumberFormat="1" applyFont="1" applyFill="1" applyBorder="1" applyAlignment="1">
      <alignment vertical="center" wrapText="1"/>
    </xf>
    <xf numFmtId="164" fontId="8" fillId="9" borderId="56" xfId="0" applyNumberFormat="1" applyFont="1" applyFill="1" applyBorder="1" applyAlignment="1">
      <alignment vertical="center" wrapText="1"/>
    </xf>
    <xf numFmtId="0" fontId="3" fillId="9" borderId="71" xfId="0" applyFont="1" applyFill="1" applyBorder="1" applyAlignment="1">
      <alignment vertical="center" wrapText="1"/>
    </xf>
    <xf numFmtId="0" fontId="3" fillId="9" borderId="66" xfId="0" applyFont="1" applyFill="1" applyBorder="1" applyAlignment="1">
      <alignment vertical="center" wrapText="1"/>
    </xf>
    <xf numFmtId="15" fontId="3" fillId="9" borderId="66" xfId="0" applyNumberFormat="1" applyFont="1" applyFill="1" applyBorder="1" applyAlignment="1">
      <alignment vertical="center" wrapText="1"/>
    </xf>
    <xf numFmtId="0" fontId="3" fillId="9" borderId="67" xfId="0" applyFont="1" applyFill="1" applyBorder="1" applyAlignment="1">
      <alignment vertical="center" wrapText="1"/>
    </xf>
    <xf numFmtId="0" fontId="3" fillId="42" borderId="48" xfId="0" applyFont="1" applyFill="1" applyBorder="1" applyAlignment="1">
      <alignment vertical="center" wrapText="1"/>
    </xf>
    <xf numFmtId="0" fontId="3" fillId="42" borderId="28" xfId="0" applyFont="1" applyFill="1" applyBorder="1" applyAlignment="1">
      <alignment vertical="center" wrapText="1"/>
    </xf>
    <xf numFmtId="0" fontId="3" fillId="42" borderId="31" xfId="0" applyFont="1" applyFill="1" applyBorder="1" applyAlignment="1">
      <alignment vertical="center" wrapText="1"/>
    </xf>
    <xf numFmtId="0" fontId="3" fillId="10" borderId="46" xfId="0" applyFont="1" applyFill="1" applyBorder="1" applyAlignment="1">
      <alignment vertical="center" wrapText="1"/>
    </xf>
    <xf numFmtId="0" fontId="3" fillId="10" borderId="47" xfId="0" applyFont="1" applyFill="1" applyBorder="1" applyAlignment="1">
      <alignment vertical="center" wrapText="1"/>
    </xf>
    <xf numFmtId="164" fontId="6" fillId="10" borderId="47" xfId="0" applyNumberFormat="1" applyFont="1" applyFill="1" applyBorder="1" applyAlignment="1">
      <alignment vertical="center" wrapText="1"/>
    </xf>
    <xf numFmtId="164" fontId="7" fillId="10" borderId="47" xfId="0" applyNumberFormat="1" applyFont="1" applyFill="1" applyBorder="1" applyAlignment="1">
      <alignment vertical="center" wrapText="1"/>
    </xf>
    <xf numFmtId="164" fontId="8" fillId="10" borderId="47" xfId="0" applyNumberFormat="1" applyFont="1" applyFill="1" applyBorder="1" applyAlignment="1">
      <alignment vertical="center" wrapText="1"/>
    </xf>
    <xf numFmtId="0" fontId="3" fillId="43" borderId="47" xfId="0" applyFont="1" applyFill="1" applyBorder="1" applyAlignment="1">
      <alignment vertical="center" wrapText="1"/>
    </xf>
    <xf numFmtId="0" fontId="3" fillId="10" borderId="47" xfId="0" applyFont="1" applyFill="1" applyBorder="1" applyAlignment="1">
      <alignment horizontal="center" vertical="center" wrapText="1"/>
    </xf>
    <xf numFmtId="0" fontId="3" fillId="10" borderId="68" xfId="0" applyFont="1" applyFill="1" applyBorder="1" applyAlignment="1">
      <alignment vertical="center" wrapText="1"/>
    </xf>
    <xf numFmtId="0" fontId="3" fillId="10" borderId="55" xfId="0" applyFont="1" applyFill="1" applyBorder="1" applyAlignment="1">
      <alignment vertical="center" wrapText="1"/>
    </xf>
    <xf numFmtId="0" fontId="3" fillId="10" borderId="56" xfId="0" applyFont="1" applyFill="1" applyBorder="1" applyAlignment="1">
      <alignment vertical="center" wrapText="1"/>
    </xf>
    <xf numFmtId="0" fontId="3" fillId="10" borderId="70" xfId="0" applyFont="1" applyFill="1" applyBorder="1" applyAlignment="1">
      <alignment vertical="center" wrapText="1"/>
    </xf>
    <xf numFmtId="0" fontId="3" fillId="10" borderId="58" xfId="0" applyFont="1" applyFill="1" applyBorder="1" applyAlignment="1">
      <alignment vertical="center" wrapText="1"/>
    </xf>
    <xf numFmtId="0" fontId="3" fillId="10" borderId="59" xfId="0" applyFont="1" applyFill="1" applyBorder="1" applyAlignment="1">
      <alignment vertical="center" wrapText="1"/>
    </xf>
    <xf numFmtId="164" fontId="6" fillId="10" borderId="46" xfId="0" applyNumberFormat="1" applyFont="1" applyFill="1" applyBorder="1" applyAlignment="1">
      <alignment vertical="center" wrapText="1"/>
    </xf>
    <xf numFmtId="164" fontId="8" fillId="10" borderId="48" xfId="0" applyNumberFormat="1" applyFont="1" applyFill="1" applyBorder="1" applyAlignment="1">
      <alignment vertical="center" wrapText="1"/>
    </xf>
    <xf numFmtId="164" fontId="6" fillId="10" borderId="27" xfId="0" applyNumberFormat="1" applyFont="1" applyFill="1" applyBorder="1" applyAlignment="1">
      <alignment vertical="center" wrapText="1"/>
    </xf>
    <xf numFmtId="164" fontId="8" fillId="10" borderId="28" xfId="0" applyNumberFormat="1" applyFont="1" applyFill="1" applyBorder="1" applyAlignment="1">
      <alignment vertical="center" wrapText="1"/>
    </xf>
    <xf numFmtId="164" fontId="6" fillId="10" borderId="29" xfId="0" applyNumberFormat="1" applyFont="1" applyFill="1" applyBorder="1" applyAlignment="1">
      <alignment vertical="center" wrapText="1"/>
    </xf>
    <xf numFmtId="164" fontId="8" fillId="10" borderId="31" xfId="0" applyNumberFormat="1" applyFont="1" applyFill="1" applyBorder="1" applyAlignment="1">
      <alignment vertical="center" wrapText="1"/>
    </xf>
    <xf numFmtId="0" fontId="3" fillId="10" borderId="71" xfId="0" applyFont="1" applyFill="1" applyBorder="1" applyAlignment="1">
      <alignment vertical="center" wrapText="1"/>
    </xf>
    <xf numFmtId="0" fontId="3" fillId="10" borderId="66" xfId="0" applyFont="1" applyFill="1" applyBorder="1" applyAlignment="1">
      <alignment vertical="center" wrapText="1"/>
    </xf>
    <xf numFmtId="0" fontId="28" fillId="10" borderId="66" xfId="0" applyFont="1" applyFill="1" applyBorder="1" applyAlignment="1">
      <alignment vertical="center" wrapText="1"/>
    </xf>
    <xf numFmtId="0" fontId="3" fillId="10" borderId="67" xfId="0" applyFont="1" applyFill="1" applyBorder="1" applyAlignment="1">
      <alignment vertical="center" wrapText="1"/>
    </xf>
    <xf numFmtId="0" fontId="3" fillId="43" borderId="48" xfId="0" applyFont="1" applyFill="1" applyBorder="1" applyAlignment="1">
      <alignment vertical="center" wrapText="1"/>
    </xf>
    <xf numFmtId="0" fontId="3" fillId="43" borderId="28" xfId="0" applyFont="1" applyFill="1" applyBorder="1" applyAlignment="1">
      <alignment vertical="center" wrapText="1"/>
    </xf>
    <xf numFmtId="0" fontId="3" fillId="43" borderId="31" xfId="0" applyFont="1" applyFill="1" applyBorder="1" applyAlignment="1">
      <alignment vertical="center" wrapText="1"/>
    </xf>
    <xf numFmtId="0" fontId="4" fillId="15" borderId="23" xfId="0" applyFont="1" applyFill="1" applyBorder="1" applyAlignment="1">
      <alignment vertical="center" wrapText="1"/>
    </xf>
    <xf numFmtId="164" fontId="14" fillId="15" borderId="23" xfId="0" applyNumberFormat="1" applyFont="1" applyFill="1" applyBorder="1" applyAlignment="1">
      <alignment vertical="center" wrapText="1"/>
    </xf>
    <xf numFmtId="164" fontId="7" fillId="15" borderId="23" xfId="0" applyNumberFormat="1" applyFont="1" applyFill="1" applyBorder="1" applyAlignment="1">
      <alignment vertical="center" wrapText="1"/>
    </xf>
    <xf numFmtId="164" fontId="8" fillId="15" borderId="23" xfId="0" applyNumberFormat="1" applyFont="1" applyFill="1" applyBorder="1" applyAlignment="1">
      <alignment vertical="center" wrapText="1"/>
    </xf>
    <xf numFmtId="0" fontId="4" fillId="45" borderId="23" xfId="0" applyFont="1" applyFill="1" applyBorder="1" applyAlignment="1">
      <alignment vertical="center" wrapText="1"/>
    </xf>
    <xf numFmtId="0" fontId="4" fillId="15" borderId="23" xfId="0" applyFont="1" applyFill="1" applyBorder="1" applyAlignment="1">
      <alignment horizontal="center" vertical="center" wrapText="1"/>
    </xf>
    <xf numFmtId="0" fontId="4" fillId="15" borderId="24" xfId="0" applyFont="1" applyFill="1" applyBorder="1" applyAlignment="1">
      <alignment vertical="center" wrapText="1"/>
    </xf>
    <xf numFmtId="0" fontId="4" fillId="15" borderId="25" xfId="0" applyFont="1" applyFill="1" applyBorder="1" applyAlignment="1">
      <alignment vertical="center" wrapText="1"/>
    </xf>
    <xf numFmtId="164" fontId="14" fillId="15" borderId="25" xfId="0" applyNumberFormat="1" applyFont="1" applyFill="1" applyBorder="1" applyAlignment="1">
      <alignment vertical="center" wrapText="1"/>
    </xf>
    <xf numFmtId="164" fontId="7" fillId="15" borderId="25" xfId="0" applyNumberFormat="1" applyFont="1" applyFill="1" applyBorder="1" applyAlignment="1">
      <alignment vertical="center" wrapText="1"/>
    </xf>
    <xf numFmtId="164" fontId="8" fillId="15" borderId="25" xfId="0" applyNumberFormat="1" applyFont="1" applyFill="1" applyBorder="1" applyAlignment="1">
      <alignment vertical="center" wrapText="1"/>
    </xf>
    <xf numFmtId="0" fontId="4" fillId="45" borderId="25" xfId="0" applyFont="1" applyFill="1" applyBorder="1" applyAlignment="1">
      <alignment vertical="center" wrapText="1"/>
    </xf>
    <xf numFmtId="0" fontId="4" fillId="15" borderId="25" xfId="0" applyFont="1" applyFill="1" applyBorder="1" applyAlignment="1">
      <alignment horizontal="center" vertical="center" wrapText="1"/>
    </xf>
    <xf numFmtId="0" fontId="4" fillId="15" borderId="27" xfId="0" applyFont="1" applyFill="1" applyBorder="1" applyAlignment="1">
      <alignment vertical="center" wrapText="1"/>
    </xf>
    <xf numFmtId="0" fontId="4" fillId="15" borderId="29" xfId="0" applyFont="1" applyFill="1" applyBorder="1" applyAlignment="1">
      <alignment vertical="center" wrapText="1"/>
    </xf>
    <xf numFmtId="0" fontId="4" fillId="15" borderId="30" xfId="0" applyFont="1" applyFill="1" applyBorder="1" applyAlignment="1">
      <alignment vertical="center" wrapText="1"/>
    </xf>
    <xf numFmtId="164" fontId="14" fillId="15" borderId="30" xfId="0" applyNumberFormat="1" applyFont="1" applyFill="1" applyBorder="1" applyAlignment="1">
      <alignment vertical="center" wrapText="1"/>
    </xf>
    <xf numFmtId="164" fontId="7" fillId="15" borderId="30" xfId="0" applyNumberFormat="1" applyFont="1" applyFill="1" applyBorder="1" applyAlignment="1">
      <alignment vertical="center" wrapText="1"/>
    </xf>
    <xf numFmtId="164" fontId="8" fillId="15" borderId="30" xfId="0" applyNumberFormat="1" applyFont="1" applyFill="1" applyBorder="1" applyAlignment="1">
      <alignment vertical="center" wrapText="1"/>
    </xf>
    <xf numFmtId="0" fontId="4" fillId="45" borderId="30" xfId="0" applyFont="1" applyFill="1" applyBorder="1" applyAlignment="1">
      <alignment vertical="center" wrapText="1"/>
    </xf>
    <xf numFmtId="0" fontId="4" fillId="15" borderId="30" xfId="0" applyFont="1" applyFill="1" applyBorder="1" applyAlignment="1">
      <alignment horizontal="center" vertical="center" wrapText="1"/>
    </xf>
    <xf numFmtId="0" fontId="3" fillId="15" borderId="54" xfId="0" applyFont="1" applyFill="1" applyBorder="1" applyAlignment="1">
      <alignment vertical="center" wrapText="1"/>
    </xf>
    <xf numFmtId="0" fontId="4" fillId="15" borderId="55" xfId="0" applyFont="1" applyFill="1" applyBorder="1" applyAlignment="1">
      <alignment vertical="center" wrapText="1"/>
    </xf>
    <xf numFmtId="0" fontId="4" fillId="15" borderId="56" xfId="0" applyFont="1" applyFill="1" applyBorder="1" applyAlignment="1">
      <alignment vertical="center" wrapText="1"/>
    </xf>
    <xf numFmtId="0" fontId="4" fillId="15" borderId="57" xfId="0" applyFont="1" applyFill="1" applyBorder="1" applyAlignment="1">
      <alignment vertical="center" wrapText="1"/>
    </xf>
    <xf numFmtId="0" fontId="4" fillId="15" borderId="58" xfId="0" applyFont="1" applyFill="1" applyBorder="1" applyAlignment="1">
      <alignment vertical="center" wrapText="1"/>
    </xf>
    <xf numFmtId="0" fontId="4" fillId="15" borderId="59" xfId="0" applyFont="1" applyFill="1" applyBorder="1" applyAlignment="1">
      <alignment vertical="center" wrapText="1"/>
    </xf>
    <xf numFmtId="164" fontId="14" fillId="15" borderId="24" xfId="0" applyNumberFormat="1" applyFont="1" applyFill="1" applyBorder="1" applyAlignment="1">
      <alignment vertical="center" wrapText="1"/>
    </xf>
    <xf numFmtId="164" fontId="8" fillId="15" borderId="26" xfId="0" applyNumberFormat="1" applyFont="1" applyFill="1" applyBorder="1" applyAlignment="1">
      <alignment vertical="center" wrapText="1"/>
    </xf>
    <xf numFmtId="164" fontId="14" fillId="15" borderId="27" xfId="0" applyNumberFormat="1" applyFont="1" applyFill="1" applyBorder="1" applyAlignment="1">
      <alignment vertical="center" wrapText="1"/>
    </xf>
    <xf numFmtId="164" fontId="8" fillId="15" borderId="28" xfId="0" applyNumberFormat="1" applyFont="1" applyFill="1" applyBorder="1" applyAlignment="1">
      <alignment vertical="center" wrapText="1"/>
    </xf>
    <xf numFmtId="164" fontId="14" fillId="15" borderId="29" xfId="0" applyNumberFormat="1" applyFont="1" applyFill="1" applyBorder="1" applyAlignment="1">
      <alignment vertical="center" wrapText="1"/>
    </xf>
    <xf numFmtId="164" fontId="8" fillId="15" borderId="31" xfId="0" applyNumberFormat="1" applyFont="1" applyFill="1" applyBorder="1" applyAlignment="1">
      <alignment vertical="center" wrapText="1"/>
    </xf>
    <xf numFmtId="0" fontId="4" fillId="15" borderId="65" xfId="0" applyFont="1" applyFill="1" applyBorder="1" applyAlignment="1">
      <alignment vertical="center" wrapText="1"/>
    </xf>
    <xf numFmtId="0" fontId="4" fillId="15" borderId="66" xfId="0" applyFont="1" applyFill="1" applyBorder="1" applyAlignment="1">
      <alignment vertical="center" wrapText="1"/>
    </xf>
    <xf numFmtId="0" fontId="4" fillId="15" borderId="67" xfId="0" applyFont="1" applyFill="1" applyBorder="1" applyAlignment="1">
      <alignment vertical="center" wrapText="1"/>
    </xf>
    <xf numFmtId="0" fontId="4" fillId="45" borderId="26" xfId="0" applyFont="1" applyFill="1" applyBorder="1" applyAlignment="1">
      <alignment vertical="center" wrapText="1"/>
    </xf>
    <xf numFmtId="0" fontId="4" fillId="45" borderId="28" xfId="0" applyFont="1" applyFill="1" applyBorder="1" applyAlignment="1">
      <alignment vertical="center" wrapText="1"/>
    </xf>
    <xf numFmtId="0" fontId="4" fillId="45" borderId="31" xfId="0" applyFont="1" applyFill="1" applyBorder="1" applyAlignment="1">
      <alignment vertical="center" wrapText="1"/>
    </xf>
    <xf numFmtId="0" fontId="3" fillId="16" borderId="47" xfId="0" applyFont="1" applyFill="1" applyBorder="1" applyAlignment="1">
      <alignment vertical="center" wrapText="1"/>
    </xf>
    <xf numFmtId="164" fontId="6" fillId="16" borderId="47" xfId="0" applyNumberFormat="1" applyFont="1" applyFill="1" applyBorder="1" applyAlignment="1">
      <alignment vertical="center" wrapText="1"/>
    </xf>
    <xf numFmtId="164" fontId="7" fillId="16" borderId="47" xfId="0" applyNumberFormat="1" applyFont="1" applyFill="1" applyBorder="1" applyAlignment="1">
      <alignment vertical="center" wrapText="1"/>
    </xf>
    <xf numFmtId="164" fontId="8" fillId="16" borderId="47" xfId="0" applyNumberFormat="1" applyFont="1" applyFill="1" applyBorder="1" applyAlignment="1">
      <alignment vertical="center" wrapText="1"/>
    </xf>
    <xf numFmtId="0" fontId="3" fillId="46" borderId="47" xfId="0" applyFont="1" applyFill="1" applyBorder="1" applyAlignment="1">
      <alignment vertical="center" wrapText="1"/>
    </xf>
    <xf numFmtId="0" fontId="3" fillId="16" borderId="47" xfId="0" applyFont="1" applyFill="1" applyBorder="1" applyAlignment="1">
      <alignment horizontal="center" vertical="center" wrapText="1"/>
    </xf>
    <xf numFmtId="0" fontId="5" fillId="16" borderId="46" xfId="0" applyFont="1" applyFill="1" applyBorder="1" applyAlignment="1">
      <alignment vertical="center" wrapText="1"/>
    </xf>
    <xf numFmtId="0" fontId="3" fillId="0" borderId="87" xfId="0" applyFont="1" applyBorder="1" applyAlignment="1">
      <alignment horizontal="center" vertical="center" wrapText="1"/>
    </xf>
    <xf numFmtId="0" fontId="3" fillId="16" borderId="68" xfId="0" applyFont="1" applyFill="1" applyBorder="1" applyAlignment="1">
      <alignment vertical="center" wrapText="1"/>
    </xf>
    <xf numFmtId="0" fontId="3" fillId="16" borderId="55" xfId="0" applyFont="1" applyFill="1" applyBorder="1" applyAlignment="1">
      <alignment vertical="center" wrapText="1"/>
    </xf>
    <xf numFmtId="0" fontId="3" fillId="16" borderId="75" xfId="0" applyFont="1" applyFill="1" applyBorder="1" applyAlignment="1">
      <alignment vertical="center" wrapText="1"/>
    </xf>
    <xf numFmtId="0" fontId="3" fillId="16" borderId="56" xfId="0" applyFont="1" applyFill="1" applyBorder="1" applyAlignment="1">
      <alignment vertical="center" wrapText="1"/>
    </xf>
    <xf numFmtId="0" fontId="3" fillId="16" borderId="70" xfId="0" applyFont="1" applyFill="1" applyBorder="1" applyAlignment="1">
      <alignment vertical="center" wrapText="1"/>
    </xf>
    <xf numFmtId="0" fontId="3" fillId="16" borderId="58" xfId="0" applyFont="1" applyFill="1" applyBorder="1" applyAlignment="1">
      <alignment vertical="center" wrapText="1"/>
    </xf>
    <xf numFmtId="0" fontId="3" fillId="16" borderId="88" xfId="0" applyFont="1" applyFill="1" applyBorder="1" applyAlignment="1">
      <alignment vertical="center" wrapText="1"/>
    </xf>
    <xf numFmtId="0" fontId="3" fillId="16" borderId="59" xfId="0" applyFont="1" applyFill="1" applyBorder="1" applyAlignment="1">
      <alignment vertical="center" wrapText="1"/>
    </xf>
    <xf numFmtId="164" fontId="6" fillId="16" borderId="46" xfId="0" applyNumberFormat="1" applyFont="1" applyFill="1" applyBorder="1" applyAlignment="1">
      <alignment vertical="center" wrapText="1"/>
    </xf>
    <xf numFmtId="164" fontId="8" fillId="16" borderId="48" xfId="0" applyNumberFormat="1" applyFont="1" applyFill="1" applyBorder="1" applyAlignment="1">
      <alignment vertical="center" wrapText="1"/>
    </xf>
    <xf numFmtId="164" fontId="6" fillId="16" borderId="27" xfId="0" applyNumberFormat="1" applyFont="1" applyFill="1" applyBorder="1" applyAlignment="1">
      <alignment vertical="center" wrapText="1"/>
    </xf>
    <xf numFmtId="164" fontId="8" fillId="16" borderId="28" xfId="0" applyNumberFormat="1" applyFont="1" applyFill="1" applyBorder="1" applyAlignment="1">
      <alignment vertical="center" wrapText="1"/>
    </xf>
    <xf numFmtId="0" fontId="3" fillId="16" borderId="28" xfId="0" applyFont="1" applyFill="1" applyBorder="1" applyAlignment="1">
      <alignment vertical="center" wrapText="1"/>
    </xf>
    <xf numFmtId="164" fontId="6" fillId="16" borderId="43" xfId="0" applyNumberFormat="1" applyFont="1" applyFill="1" applyBorder="1" applyAlignment="1">
      <alignment vertical="center" wrapText="1"/>
    </xf>
    <xf numFmtId="164" fontId="8" fillId="16" borderId="45" xfId="0" applyNumberFormat="1" applyFont="1" applyFill="1" applyBorder="1" applyAlignment="1">
      <alignment vertical="center" wrapText="1"/>
    </xf>
    <xf numFmtId="164" fontId="6" fillId="16" borderId="29" xfId="0" applyNumberFormat="1" applyFont="1" applyFill="1" applyBorder="1" applyAlignment="1">
      <alignment vertical="center" wrapText="1"/>
    </xf>
    <xf numFmtId="164" fontId="8" fillId="16" borderId="31" xfId="0" applyNumberFormat="1" applyFont="1" applyFill="1" applyBorder="1" applyAlignment="1">
      <alignment vertical="center" wrapText="1"/>
    </xf>
    <xf numFmtId="0" fontId="3" fillId="16" borderId="71" xfId="0" applyFont="1" applyFill="1" applyBorder="1" applyAlignment="1">
      <alignment vertical="center" wrapText="1"/>
    </xf>
    <xf numFmtId="0" fontId="3" fillId="16" borderId="66" xfId="0" applyFont="1" applyFill="1" applyBorder="1" applyAlignment="1">
      <alignment vertical="center" wrapText="1"/>
    </xf>
    <xf numFmtId="0" fontId="3" fillId="16" borderId="89" xfId="0" applyFont="1" applyFill="1" applyBorder="1" applyAlignment="1">
      <alignment vertical="center" wrapText="1"/>
    </xf>
    <xf numFmtId="0" fontId="3" fillId="16" borderId="67" xfId="0" applyFont="1" applyFill="1" applyBorder="1" applyAlignment="1">
      <alignment vertical="center" wrapText="1"/>
    </xf>
    <xf numFmtId="0" fontId="3" fillId="16" borderId="46" xfId="0" applyFont="1" applyFill="1" applyBorder="1" applyAlignment="1">
      <alignment vertical="center" wrapText="1"/>
    </xf>
    <xf numFmtId="0" fontId="3" fillId="46" borderId="48" xfId="0" applyFont="1" applyFill="1" applyBorder="1" applyAlignment="1">
      <alignment vertical="center" wrapText="1"/>
    </xf>
    <xf numFmtId="0" fontId="3" fillId="46" borderId="28" xfId="0" applyFont="1" applyFill="1" applyBorder="1" applyAlignment="1">
      <alignment vertical="center" wrapText="1"/>
    </xf>
    <xf numFmtId="0" fontId="3" fillId="46" borderId="45" xfId="0" applyFont="1" applyFill="1" applyBorder="1" applyAlignment="1">
      <alignment vertical="center" wrapText="1"/>
    </xf>
    <xf numFmtId="0" fontId="3" fillId="46" borderId="31" xfId="0" applyFont="1" applyFill="1" applyBorder="1" applyAlignment="1">
      <alignment vertical="center" wrapText="1"/>
    </xf>
    <xf numFmtId="0" fontId="3" fillId="17" borderId="23" xfId="0" applyFont="1" applyFill="1" applyBorder="1" applyAlignment="1">
      <alignment vertical="center" wrapText="1"/>
    </xf>
    <xf numFmtId="0" fontId="3" fillId="17" borderId="23" xfId="0" applyFont="1" applyFill="1" applyBorder="1" applyAlignment="1">
      <alignment horizontal="center" vertical="center" wrapText="1"/>
    </xf>
    <xf numFmtId="164" fontId="6" fillId="17" borderId="23" xfId="0" applyNumberFormat="1" applyFont="1" applyFill="1" applyBorder="1" applyAlignment="1">
      <alignment vertical="center" wrapText="1"/>
    </xf>
    <xf numFmtId="164" fontId="7" fillId="17" borderId="23" xfId="0" applyNumberFormat="1" applyFont="1" applyFill="1" applyBorder="1" applyAlignment="1">
      <alignment vertical="center" wrapText="1"/>
    </xf>
    <xf numFmtId="164" fontId="8" fillId="17" borderId="23" xfId="0" applyNumberFormat="1" applyFont="1" applyFill="1" applyBorder="1" applyAlignment="1">
      <alignment vertical="center" wrapText="1"/>
    </xf>
    <xf numFmtId="0" fontId="3" fillId="18" borderId="23" xfId="0" applyFont="1" applyFill="1" applyBorder="1" applyAlignment="1">
      <alignment vertical="center" wrapText="1"/>
    </xf>
    <xf numFmtId="164" fontId="6" fillId="18" borderId="23" xfId="0" applyNumberFormat="1" applyFont="1" applyFill="1" applyBorder="1" applyAlignment="1">
      <alignment vertical="center" wrapText="1"/>
    </xf>
    <xf numFmtId="164" fontId="7" fillId="18" borderId="23" xfId="0" applyNumberFormat="1" applyFont="1" applyFill="1" applyBorder="1" applyAlignment="1">
      <alignment vertical="center" wrapText="1"/>
    </xf>
    <xf numFmtId="164" fontId="8" fillId="18" borderId="23" xfId="0" applyNumberFormat="1" applyFont="1" applyFill="1" applyBorder="1" applyAlignment="1">
      <alignment vertical="center" wrapText="1"/>
    </xf>
    <xf numFmtId="0" fontId="3" fillId="18" borderId="23" xfId="0" applyFont="1" applyFill="1" applyBorder="1" applyAlignment="1">
      <alignment horizontal="center" vertical="center" wrapText="1"/>
    </xf>
    <xf numFmtId="0" fontId="19" fillId="17" borderId="23" xfId="0" applyFont="1" applyFill="1" applyBorder="1" applyAlignment="1">
      <alignment vertical="center" wrapText="1"/>
    </xf>
    <xf numFmtId="0" fontId="5" fillId="17" borderId="24" xfId="0" applyFont="1" applyFill="1" applyBorder="1" applyAlignment="1">
      <alignment vertical="center" wrapText="1"/>
    </xf>
    <xf numFmtId="0" fontId="3" fillId="17" borderId="25" xfId="0" applyFont="1" applyFill="1" applyBorder="1" applyAlignment="1">
      <alignment vertical="center" wrapText="1"/>
    </xf>
    <xf numFmtId="164" fontId="16" fillId="17" borderId="25" xfId="0" applyNumberFormat="1" applyFont="1" applyFill="1" applyBorder="1" applyAlignment="1">
      <alignment vertical="center" wrapText="1"/>
    </xf>
    <xf numFmtId="164" fontId="17" fillId="17" borderId="25" xfId="0" applyNumberFormat="1" applyFont="1" applyFill="1" applyBorder="1" applyAlignment="1">
      <alignment vertical="center" wrapText="1"/>
    </xf>
    <xf numFmtId="164" fontId="18" fillId="17" borderId="25" xfId="0" applyNumberFormat="1" applyFont="1" applyFill="1" applyBorder="1" applyAlignment="1">
      <alignment vertical="center" wrapText="1"/>
    </xf>
    <xf numFmtId="0" fontId="3" fillId="17" borderId="25" xfId="0" applyFont="1" applyFill="1" applyBorder="1" applyAlignment="1">
      <alignment horizontal="center" vertical="center" wrapText="1"/>
    </xf>
    <xf numFmtId="0" fontId="3" fillId="17" borderId="27" xfId="0" applyFont="1" applyFill="1" applyBorder="1" applyAlignment="1">
      <alignment vertical="center" wrapText="1"/>
    </xf>
    <xf numFmtId="0" fontId="3" fillId="18" borderId="27" xfId="0" applyFont="1" applyFill="1" applyBorder="1" applyAlignment="1">
      <alignment vertical="center" wrapText="1"/>
    </xf>
    <xf numFmtId="0" fontId="3" fillId="17" borderId="29" xfId="0" applyFont="1" applyFill="1" applyBorder="1" applyAlignment="1">
      <alignment vertical="center" wrapText="1"/>
    </xf>
    <xf numFmtId="0" fontId="3" fillId="17" borderId="30" xfId="0" applyFont="1" applyFill="1" applyBorder="1" applyAlignment="1">
      <alignment vertical="center" wrapText="1"/>
    </xf>
    <xf numFmtId="164" fontId="6" fillId="17" borderId="30" xfId="0" applyNumberFormat="1" applyFont="1" applyFill="1" applyBorder="1" applyAlignment="1">
      <alignment vertical="center" wrapText="1"/>
    </xf>
    <xf numFmtId="164" fontId="7" fillId="17" borderId="30" xfId="0" applyNumberFormat="1" applyFont="1" applyFill="1" applyBorder="1" applyAlignment="1">
      <alignment vertical="center" wrapText="1"/>
    </xf>
    <xf numFmtId="164" fontId="8" fillId="17" borderId="30" xfId="0" applyNumberFormat="1" applyFont="1" applyFill="1" applyBorder="1" applyAlignment="1">
      <alignment vertical="center" wrapText="1"/>
    </xf>
    <xf numFmtId="0" fontId="3" fillId="17" borderId="30" xfId="0" applyFont="1" applyFill="1" applyBorder="1" applyAlignment="1">
      <alignment horizontal="center" vertical="center" wrapText="1"/>
    </xf>
    <xf numFmtId="0" fontId="3" fillId="17" borderId="54" xfId="0" applyFont="1" applyFill="1" applyBorder="1" applyAlignment="1">
      <alignment vertical="center" wrapText="1"/>
    </xf>
    <xf numFmtId="0" fontId="3" fillId="17" borderId="55" xfId="0" applyFont="1" applyFill="1" applyBorder="1" applyAlignment="1">
      <alignment vertical="center" wrapText="1"/>
    </xf>
    <xf numFmtId="0" fontId="3" fillId="18" borderId="55" xfId="0" applyFont="1" applyFill="1" applyBorder="1" applyAlignment="1">
      <alignment vertical="center" wrapText="1"/>
    </xf>
    <xf numFmtId="0" fontId="20" fillId="17" borderId="55" xfId="0" applyFont="1" applyFill="1" applyBorder="1" applyAlignment="1">
      <alignment vertical="center" wrapText="1"/>
    </xf>
    <xf numFmtId="0" fontId="3" fillId="18" borderId="55" xfId="0" quotePrefix="1" applyFont="1" applyFill="1" applyBorder="1" applyAlignment="1">
      <alignment vertical="center" wrapText="1"/>
    </xf>
    <xf numFmtId="0" fontId="3" fillId="17" borderId="56" xfId="0" applyFont="1" applyFill="1" applyBorder="1" applyAlignment="1">
      <alignment vertical="center" wrapText="1"/>
    </xf>
    <xf numFmtId="0" fontId="3" fillId="17" borderId="57" xfId="0" applyFont="1" applyFill="1" applyBorder="1" applyAlignment="1">
      <alignment vertical="center" wrapText="1"/>
    </xf>
    <xf numFmtId="0" fontId="3" fillId="17" borderId="58" xfId="0" applyFont="1" applyFill="1" applyBorder="1" applyAlignment="1">
      <alignment vertical="center" wrapText="1"/>
    </xf>
    <xf numFmtId="0" fontId="3" fillId="18" borderId="58" xfId="0" applyFont="1" applyFill="1" applyBorder="1" applyAlignment="1">
      <alignment vertical="center" wrapText="1"/>
    </xf>
    <xf numFmtId="0" fontId="3" fillId="17" borderId="59" xfId="0" applyFont="1" applyFill="1" applyBorder="1" applyAlignment="1">
      <alignment vertical="center" wrapText="1"/>
    </xf>
    <xf numFmtId="164" fontId="16" fillId="17" borderId="24" xfId="0" applyNumberFormat="1" applyFont="1" applyFill="1" applyBorder="1" applyAlignment="1">
      <alignment vertical="center" wrapText="1"/>
    </xf>
    <xf numFmtId="164" fontId="18" fillId="17" borderId="26" xfId="0" applyNumberFormat="1" applyFont="1" applyFill="1" applyBorder="1" applyAlignment="1">
      <alignment vertical="center" wrapText="1"/>
    </xf>
    <xf numFmtId="164" fontId="6" fillId="17" borderId="27" xfId="0" applyNumberFormat="1" applyFont="1" applyFill="1" applyBorder="1" applyAlignment="1">
      <alignment vertical="center" wrapText="1"/>
    </xf>
    <xf numFmtId="164" fontId="8" fillId="17" borderId="28" xfId="0" applyNumberFormat="1" applyFont="1" applyFill="1" applyBorder="1" applyAlignment="1">
      <alignment vertical="center" wrapText="1"/>
    </xf>
    <xf numFmtId="164" fontId="6" fillId="18" borderId="27" xfId="0" applyNumberFormat="1" applyFont="1" applyFill="1" applyBorder="1" applyAlignment="1">
      <alignment vertical="center" wrapText="1"/>
    </xf>
    <xf numFmtId="164" fontId="8" fillId="18" borderId="28" xfId="0" applyNumberFormat="1" applyFont="1" applyFill="1" applyBorder="1" applyAlignment="1">
      <alignment vertical="center" wrapText="1"/>
    </xf>
    <xf numFmtId="164" fontId="6" fillId="17" borderId="29" xfId="0" applyNumberFormat="1" applyFont="1" applyFill="1" applyBorder="1" applyAlignment="1">
      <alignment vertical="center" wrapText="1"/>
    </xf>
    <xf numFmtId="164" fontId="8" fillId="17" borderId="31" xfId="0" applyNumberFormat="1" applyFont="1" applyFill="1" applyBorder="1" applyAlignment="1">
      <alignment vertical="center" wrapText="1"/>
    </xf>
    <xf numFmtId="0" fontId="3" fillId="17" borderId="65" xfId="0" applyFont="1" applyFill="1" applyBorder="1" applyAlignment="1">
      <alignment vertical="center" wrapText="1"/>
    </xf>
    <xf numFmtId="0" fontId="3" fillId="17" borderId="66" xfId="0" applyFont="1" applyFill="1" applyBorder="1" applyAlignment="1">
      <alignment vertical="center" wrapText="1"/>
    </xf>
    <xf numFmtId="0" fontId="3" fillId="18" borderId="66" xfId="0" applyFont="1" applyFill="1" applyBorder="1" applyAlignment="1">
      <alignment vertical="center" wrapText="1"/>
    </xf>
    <xf numFmtId="0" fontId="3" fillId="17" borderId="67" xfId="0" applyFont="1" applyFill="1" applyBorder="1" applyAlignment="1">
      <alignment vertical="center" wrapText="1"/>
    </xf>
    <xf numFmtId="0" fontId="3" fillId="17" borderId="24" xfId="0" applyFont="1" applyFill="1" applyBorder="1" applyAlignment="1">
      <alignment vertical="center" wrapText="1"/>
    </xf>
    <xf numFmtId="0" fontId="3" fillId="17" borderId="26" xfId="0" applyFont="1" applyFill="1" applyBorder="1" applyAlignment="1">
      <alignment vertical="center" wrapText="1"/>
    </xf>
    <xf numFmtId="0" fontId="3" fillId="17" borderId="28" xfId="0" applyFont="1" applyFill="1" applyBorder="1" applyAlignment="1">
      <alignment vertical="center" wrapText="1"/>
    </xf>
    <xf numFmtId="0" fontId="3" fillId="18" borderId="28" xfId="0" applyFont="1" applyFill="1" applyBorder="1" applyAlignment="1">
      <alignment vertical="center" wrapText="1"/>
    </xf>
    <xf numFmtId="0" fontId="3" fillId="17" borderId="31" xfId="0" applyFont="1" applyFill="1" applyBorder="1" applyAlignment="1">
      <alignment vertical="center" wrapText="1"/>
    </xf>
    <xf numFmtId="0" fontId="3" fillId="49" borderId="0" xfId="0" applyFont="1" applyFill="1" applyAlignment="1">
      <alignment vertical="center" wrapText="1"/>
    </xf>
    <xf numFmtId="164" fontId="28" fillId="47" borderId="0" xfId="0" applyNumberFormat="1" applyFont="1" applyFill="1" applyAlignment="1">
      <alignment vertical="center" wrapText="1"/>
    </xf>
    <xf numFmtId="164" fontId="28" fillId="0" borderId="0" xfId="0" applyNumberFormat="1" applyFont="1" applyAlignment="1">
      <alignment vertical="center" wrapText="1"/>
    </xf>
    <xf numFmtId="164" fontId="18" fillId="0" borderId="26" xfId="0" applyNumberFormat="1" applyFont="1" applyBorder="1" applyAlignment="1">
      <alignment vertical="center" wrapText="1"/>
    </xf>
    <xf numFmtId="164" fontId="18" fillId="0" borderId="28" xfId="0" applyNumberFormat="1" applyFont="1" applyBorder="1" applyAlignment="1">
      <alignment vertical="center" wrapText="1"/>
    </xf>
    <xf numFmtId="164" fontId="18" fillId="0" borderId="45" xfId="0" applyNumberFormat="1" applyFont="1" applyBorder="1" applyAlignment="1">
      <alignment vertical="center" wrapText="1"/>
    </xf>
    <xf numFmtId="164" fontId="18" fillId="0" borderId="51" xfId="0" applyNumberFormat="1" applyFont="1" applyBorder="1" applyAlignment="1">
      <alignment vertical="center" wrapText="1"/>
    </xf>
    <xf numFmtId="0" fontId="16" fillId="0" borderId="90" xfId="0" applyFont="1" applyBorder="1" applyAlignment="1">
      <alignment vertical="center" wrapText="1"/>
    </xf>
    <xf numFmtId="0" fontId="16" fillId="0" borderId="91" xfId="0" applyFont="1" applyBorder="1" applyAlignment="1">
      <alignment vertical="center" wrapText="1"/>
    </xf>
    <xf numFmtId="0" fontId="16" fillId="0" borderId="92" xfId="0" applyFont="1" applyBorder="1" applyAlignment="1">
      <alignment vertical="center" wrapText="1"/>
    </xf>
    <xf numFmtId="0" fontId="32" fillId="0" borderId="87" xfId="0" applyFont="1" applyBorder="1" applyAlignment="1">
      <alignment vertical="center" wrapText="1"/>
    </xf>
    <xf numFmtId="164" fontId="16" fillId="0" borderId="24" xfId="0" applyNumberFormat="1" applyFont="1" applyBorder="1" applyAlignment="1">
      <alignment vertical="center" wrapText="1"/>
    </xf>
    <xf numFmtId="164" fontId="16" fillId="0" borderId="26" xfId="0" applyNumberFormat="1" applyFont="1" applyBorder="1" applyAlignment="1">
      <alignment vertical="center" wrapText="1"/>
    </xf>
    <xf numFmtId="164" fontId="16" fillId="0" borderId="27" xfId="0" applyNumberFormat="1" applyFont="1" applyBorder="1" applyAlignment="1">
      <alignment vertical="center" wrapText="1"/>
    </xf>
    <xf numFmtId="164" fontId="16" fillId="0" borderId="28" xfId="0" applyNumberFormat="1" applyFont="1" applyBorder="1" applyAlignment="1">
      <alignment vertical="center" wrapText="1"/>
    </xf>
    <xf numFmtId="164" fontId="16" fillId="0" borderId="43" xfId="0" applyNumberFormat="1" applyFont="1" applyBorder="1" applyAlignment="1">
      <alignment vertical="center" wrapText="1"/>
    </xf>
    <xf numFmtId="164" fontId="16" fillId="0" borderId="45" xfId="0" applyNumberFormat="1" applyFont="1" applyBorder="1" applyAlignment="1">
      <alignment vertical="center" wrapText="1"/>
    </xf>
    <xf numFmtId="164" fontId="16" fillId="0" borderId="49" xfId="0" applyNumberFormat="1" applyFont="1" applyBorder="1" applyAlignment="1">
      <alignment vertical="center" wrapText="1"/>
    </xf>
    <xf numFmtId="164" fontId="16" fillId="0" borderId="51" xfId="0" applyNumberFormat="1" applyFont="1" applyBorder="1" applyAlignment="1">
      <alignment vertical="center" wrapText="1"/>
    </xf>
    <xf numFmtId="164" fontId="6" fillId="0" borderId="35" xfId="0" applyNumberFormat="1" applyFont="1" applyBorder="1" applyAlignment="1">
      <alignment vertical="center" wrapText="1"/>
    </xf>
    <xf numFmtId="164" fontId="6" fillId="0" borderId="40" xfId="0" applyNumberFormat="1" applyFont="1" applyBorder="1" applyAlignment="1">
      <alignment vertical="center" wrapText="1"/>
    </xf>
    <xf numFmtId="164" fontId="6" fillId="0" borderId="80" xfId="0" applyNumberFormat="1" applyFont="1" applyBorder="1" applyAlignment="1">
      <alignment vertical="center" wrapText="1"/>
    </xf>
    <xf numFmtId="164" fontId="29" fillId="0" borderId="38" xfId="0" applyNumberFormat="1" applyFont="1" applyBorder="1" applyAlignment="1">
      <alignment vertical="center" wrapText="1"/>
    </xf>
    <xf numFmtId="0" fontId="9" fillId="0" borderId="84" xfId="0" applyFont="1" applyBorder="1" applyAlignment="1">
      <alignment vertical="center" wrapText="1"/>
    </xf>
    <xf numFmtId="0" fontId="3" fillId="0" borderId="94" xfId="0" applyFont="1" applyBorder="1" applyAlignment="1">
      <alignment vertical="center" wrapText="1"/>
    </xf>
    <xf numFmtId="0" fontId="3" fillId="0" borderId="83" xfId="0" applyFont="1" applyBorder="1" applyAlignment="1">
      <alignment vertical="center" wrapText="1"/>
    </xf>
    <xf numFmtId="0" fontId="3" fillId="0" borderId="82" xfId="0" applyFont="1" applyBorder="1" applyAlignment="1">
      <alignment vertical="center" wrapText="1"/>
    </xf>
    <xf numFmtId="164" fontId="6" fillId="0" borderId="34" xfId="0" applyNumberFormat="1" applyFont="1" applyBorder="1" applyAlignment="1">
      <alignment vertical="center" wrapText="1"/>
    </xf>
    <xf numFmtId="164" fontId="6" fillId="0" borderId="39" xfId="0" applyNumberFormat="1" applyFont="1" applyBorder="1" applyAlignment="1">
      <alignment vertical="center" wrapText="1"/>
    </xf>
    <xf numFmtId="164" fontId="6" fillId="0" borderId="81" xfId="0" applyNumberFormat="1" applyFont="1" applyBorder="1" applyAlignment="1">
      <alignment vertical="center" wrapText="1"/>
    </xf>
    <xf numFmtId="164" fontId="29" fillId="0" borderId="36" xfId="0" applyNumberFormat="1" applyFont="1" applyBorder="1" applyAlignment="1">
      <alignment vertical="center" wrapText="1"/>
    </xf>
    <xf numFmtId="164" fontId="6" fillId="0" borderId="87" xfId="0" applyNumberFormat="1" applyFont="1" applyBorder="1" applyAlignment="1">
      <alignment horizontal="center" vertical="center" wrapText="1"/>
    </xf>
    <xf numFmtId="164" fontId="6" fillId="0" borderId="63" xfId="0" applyNumberFormat="1" applyFont="1" applyBorder="1" applyAlignment="1">
      <alignment horizontal="center" vertical="center" wrapText="1"/>
    </xf>
    <xf numFmtId="164" fontId="14" fillId="2" borderId="63" xfId="0" applyNumberFormat="1" applyFont="1" applyFill="1" applyBorder="1" applyAlignment="1">
      <alignment horizontal="center" vertical="center" wrapText="1"/>
    </xf>
    <xf numFmtId="164" fontId="14" fillId="2" borderId="95" xfId="0" applyNumberFormat="1" applyFont="1" applyFill="1" applyBorder="1" applyAlignment="1">
      <alignment horizontal="center" vertical="center" wrapText="1"/>
    </xf>
    <xf numFmtId="0" fontId="28" fillId="16" borderId="23" xfId="0" applyFont="1" applyFill="1" applyBorder="1" applyAlignment="1">
      <alignment vertical="center" wrapText="1"/>
    </xf>
    <xf numFmtId="0" fontId="28" fillId="16" borderId="55" xfId="0" applyFont="1" applyFill="1" applyBorder="1" applyAlignment="1">
      <alignment vertical="center" wrapText="1"/>
    </xf>
    <xf numFmtId="164" fontId="40" fillId="16" borderId="27" xfId="0" applyNumberFormat="1" applyFont="1" applyFill="1" applyBorder="1" applyAlignment="1">
      <alignment vertical="center" wrapText="1"/>
    </xf>
    <xf numFmtId="164" fontId="40" fillId="16" borderId="23" xfId="0" applyNumberFormat="1" applyFont="1" applyFill="1" applyBorder="1" applyAlignment="1">
      <alignment vertical="center" wrapText="1"/>
    </xf>
    <xf numFmtId="164" fontId="40" fillId="16" borderId="28" xfId="0" applyNumberFormat="1" applyFont="1" applyFill="1" applyBorder="1" applyAlignment="1">
      <alignment vertical="center" wrapText="1"/>
    </xf>
    <xf numFmtId="0" fontId="28" fillId="16" borderId="66" xfId="0" applyFont="1" applyFill="1" applyBorder="1" applyAlignment="1">
      <alignment vertical="center" wrapText="1"/>
    </xf>
    <xf numFmtId="0" fontId="28" fillId="16" borderId="27" xfId="0" applyFont="1" applyFill="1" applyBorder="1" applyAlignment="1">
      <alignment vertical="center" wrapText="1"/>
    </xf>
    <xf numFmtId="0" fontId="28" fillId="46" borderId="23" xfId="0" applyFont="1" applyFill="1" applyBorder="1" applyAlignment="1">
      <alignment vertical="center" wrapText="1"/>
    </xf>
    <xf numFmtId="0" fontId="28" fillId="46" borderId="28" xfId="0" applyFont="1" applyFill="1" applyBorder="1" applyAlignment="1">
      <alignment vertical="center" wrapText="1"/>
    </xf>
    <xf numFmtId="0" fontId="28" fillId="16" borderId="58" xfId="0" applyFont="1" applyFill="1" applyBorder="1" applyAlignment="1">
      <alignment vertical="center" wrapText="1"/>
    </xf>
    <xf numFmtId="0" fontId="28" fillId="16" borderId="23" xfId="0" applyFont="1" applyFill="1" applyBorder="1" applyAlignment="1">
      <alignment horizontal="center" vertical="center" wrapText="1"/>
    </xf>
    <xf numFmtId="0" fontId="36" fillId="16" borderId="23" xfId="0" applyFont="1" applyFill="1" applyBorder="1" applyAlignment="1">
      <alignment vertical="center" wrapText="1"/>
    </xf>
    <xf numFmtId="0" fontId="5" fillId="0" borderId="46" xfId="0" applyFont="1" applyBorder="1" applyAlignment="1">
      <alignment vertical="center" wrapText="1"/>
    </xf>
    <xf numFmtId="0" fontId="3" fillId="0" borderId="68" xfId="0" applyFont="1" applyBorder="1" applyAlignment="1">
      <alignment vertical="center" wrapText="1"/>
    </xf>
    <xf numFmtId="0" fontId="3" fillId="0" borderId="70"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7" xfId="0" applyFont="1" applyBorder="1" applyAlignment="1">
      <alignment vertical="center" wrapText="1"/>
    </xf>
    <xf numFmtId="0" fontId="3" fillId="0" borderId="98" xfId="0" applyFont="1" applyBorder="1" applyAlignment="1">
      <alignment vertical="center" wrapText="1"/>
    </xf>
    <xf numFmtId="15" fontId="3" fillId="0" borderId="98" xfId="0" applyNumberFormat="1" applyFont="1" applyBorder="1" applyAlignment="1">
      <alignment vertical="center" wrapText="1"/>
    </xf>
    <xf numFmtId="0" fontId="3" fillId="0" borderId="99" xfId="0" applyFont="1" applyBorder="1" applyAlignment="1">
      <alignment vertical="center" wrapText="1"/>
    </xf>
    <xf numFmtId="0" fontId="3" fillId="0" borderId="54" xfId="0" applyFont="1" applyBorder="1" applyAlignment="1">
      <alignment vertical="center" wrapText="1"/>
    </xf>
    <xf numFmtId="0" fontId="3" fillId="8" borderId="100" xfId="0" applyFont="1" applyFill="1" applyBorder="1" applyAlignment="1">
      <alignment vertical="center" wrapText="1"/>
    </xf>
    <xf numFmtId="0" fontId="3" fillId="8" borderId="101" xfId="0" applyFont="1" applyFill="1" applyBorder="1" applyAlignment="1">
      <alignment vertical="center" wrapText="1"/>
    </xf>
    <xf numFmtId="0" fontId="3" fillId="8" borderId="102" xfId="0" applyFont="1" applyFill="1" applyBorder="1" applyAlignment="1">
      <alignment vertical="center" wrapText="1"/>
    </xf>
    <xf numFmtId="164" fontId="6" fillId="8" borderId="34" xfId="0" applyNumberFormat="1" applyFont="1" applyFill="1" applyBorder="1" applyAlignment="1">
      <alignment vertical="center" wrapText="1"/>
    </xf>
    <xf numFmtId="164" fontId="6" fillId="8" borderId="103" xfId="0" applyNumberFormat="1" applyFont="1" applyFill="1" applyBorder="1" applyAlignment="1">
      <alignment vertical="center" wrapText="1"/>
    </xf>
    <xf numFmtId="164" fontId="7" fillId="8" borderId="103" xfId="0" applyNumberFormat="1" applyFont="1" applyFill="1" applyBorder="1" applyAlignment="1">
      <alignment vertical="center" wrapText="1"/>
    </xf>
    <xf numFmtId="164" fontId="8" fillId="8" borderId="103" xfId="0" applyNumberFormat="1" applyFont="1" applyFill="1" applyBorder="1" applyAlignment="1">
      <alignment vertical="center" wrapText="1"/>
    </xf>
    <xf numFmtId="164" fontId="8" fillId="8" borderId="35" xfId="0" applyNumberFormat="1" applyFont="1" applyFill="1" applyBorder="1" applyAlignment="1">
      <alignment vertical="center" wrapText="1"/>
    </xf>
    <xf numFmtId="164" fontId="6" fillId="8" borderId="39" xfId="0" applyNumberFormat="1" applyFont="1" applyFill="1" applyBorder="1" applyAlignment="1">
      <alignment vertical="center" wrapText="1"/>
    </xf>
    <xf numFmtId="164" fontId="6" fillId="8" borderId="36" xfId="0" applyNumberFormat="1" applyFont="1" applyFill="1" applyBorder="1" applyAlignment="1">
      <alignment vertical="center" wrapText="1"/>
    </xf>
    <xf numFmtId="0" fontId="3" fillId="41" borderId="31" xfId="0" applyFont="1" applyFill="1" applyBorder="1" applyAlignment="1">
      <alignment vertical="center" wrapText="1"/>
    </xf>
    <xf numFmtId="0" fontId="3" fillId="41" borderId="28" xfId="0" applyFont="1" applyFill="1" applyBorder="1" applyAlignment="1">
      <alignment vertical="center" wrapText="1"/>
    </xf>
    <xf numFmtId="0" fontId="3" fillId="41" borderId="48" xfId="0" applyFont="1" applyFill="1" applyBorder="1" applyAlignment="1">
      <alignment vertical="center" wrapText="1"/>
    </xf>
    <xf numFmtId="164" fontId="3" fillId="0" borderId="64" xfId="0" applyNumberFormat="1" applyFont="1" applyBorder="1" applyAlignment="1">
      <alignment horizontal="center" vertical="center" wrapText="1"/>
    </xf>
    <xf numFmtId="0" fontId="5" fillId="8" borderId="81" xfId="0" applyFont="1" applyFill="1" applyBorder="1" applyAlignment="1">
      <alignment vertical="center" wrapText="1"/>
    </xf>
    <xf numFmtId="0" fontId="11" fillId="3" borderId="23" xfId="0" applyFont="1" applyFill="1" applyBorder="1" applyAlignment="1">
      <alignment vertical="center" wrapText="1"/>
    </xf>
    <xf numFmtId="0" fontId="41" fillId="3" borderId="23" xfId="0" applyFont="1" applyFill="1" applyBorder="1" applyAlignment="1">
      <alignment vertical="center" wrapText="1"/>
    </xf>
    <xf numFmtId="0" fontId="15" fillId="34" borderId="23" xfId="0" applyFont="1" applyFill="1" applyBorder="1" applyAlignment="1">
      <alignment vertical="center" wrapText="1"/>
    </xf>
    <xf numFmtId="0" fontId="41" fillId="0" borderId="23" xfId="0" applyFont="1" applyBorder="1" applyAlignment="1">
      <alignment vertical="center" wrapText="1"/>
    </xf>
    <xf numFmtId="0" fontId="41" fillId="36" borderId="23" xfId="0" applyFont="1" applyFill="1" applyBorder="1" applyAlignment="1">
      <alignment vertical="center" wrapText="1"/>
    </xf>
    <xf numFmtId="0" fontId="34" fillId="16" borderId="27" xfId="0" applyFont="1" applyFill="1" applyBorder="1" applyAlignment="1">
      <alignment vertical="center" wrapText="1"/>
    </xf>
    <xf numFmtId="0" fontId="34" fillId="16" borderId="23" xfId="0" applyFont="1" applyFill="1" applyBorder="1" applyAlignment="1">
      <alignment vertical="center" wrapText="1"/>
    </xf>
    <xf numFmtId="0" fontId="34" fillId="50" borderId="23" xfId="0" applyFont="1" applyFill="1" applyBorder="1" applyAlignment="1">
      <alignment vertical="center" wrapText="1"/>
    </xf>
    <xf numFmtId="0" fontId="42" fillId="50" borderId="23" xfId="0" applyFont="1" applyFill="1" applyBorder="1" applyAlignment="1">
      <alignment vertical="center" wrapText="1"/>
    </xf>
    <xf numFmtId="0" fontId="34" fillId="16" borderId="55" xfId="0" applyFont="1" applyFill="1" applyBorder="1" applyAlignment="1">
      <alignment vertical="center" wrapText="1"/>
    </xf>
    <xf numFmtId="0" fontId="34" fillId="16" borderId="66" xfId="0" applyFont="1" applyFill="1" applyBorder="1" applyAlignment="1">
      <alignment vertical="center" wrapText="1"/>
    </xf>
    <xf numFmtId="0" fontId="34" fillId="46" borderId="23" xfId="0" applyFont="1" applyFill="1" applyBorder="1" applyAlignment="1">
      <alignment vertical="center" wrapText="1"/>
    </xf>
    <xf numFmtId="0" fontId="34" fillId="46" borderId="28" xfId="0" applyFont="1" applyFill="1" applyBorder="1" applyAlignment="1">
      <alignment vertical="center" wrapText="1"/>
    </xf>
    <xf numFmtId="0" fontId="34" fillId="16" borderId="58" xfId="0" applyFont="1" applyFill="1" applyBorder="1" applyAlignment="1">
      <alignment vertical="center" wrapText="1"/>
    </xf>
    <xf numFmtId="0" fontId="34" fillId="16" borderId="23" xfId="0" applyFont="1" applyFill="1" applyBorder="1" applyAlignment="1">
      <alignment horizontal="center" vertical="center" wrapText="1"/>
    </xf>
    <xf numFmtId="0" fontId="43" fillId="0" borderId="0" xfId="0" applyFont="1"/>
    <xf numFmtId="0" fontId="34" fillId="0" borderId="27" xfId="0" applyFont="1" applyBorder="1" applyAlignment="1">
      <alignment vertical="center" wrapText="1"/>
    </xf>
    <xf numFmtId="0" fontId="34" fillId="0" borderId="23" xfId="0" applyFont="1" applyBorder="1" applyAlignment="1">
      <alignment vertical="center" wrapText="1"/>
    </xf>
    <xf numFmtId="0" fontId="34" fillId="0" borderId="55" xfId="0" applyFont="1" applyBorder="1" applyAlignment="1">
      <alignment vertical="center" wrapText="1"/>
    </xf>
    <xf numFmtId="0" fontId="34" fillId="0" borderId="28" xfId="0" applyFont="1" applyBorder="1" applyAlignment="1">
      <alignment vertical="center" wrapText="1"/>
    </xf>
    <xf numFmtId="0" fontId="34" fillId="0" borderId="58" xfId="0" applyFont="1" applyBorder="1" applyAlignment="1">
      <alignment vertical="center" wrapText="1"/>
    </xf>
    <xf numFmtId="0" fontId="34" fillId="0" borderId="23" xfId="0" applyFont="1" applyBorder="1" applyAlignment="1">
      <alignment horizontal="center" vertical="center" wrapText="1"/>
    </xf>
    <xf numFmtId="0" fontId="34" fillId="46" borderId="27" xfId="0" applyFont="1" applyFill="1" applyBorder="1" applyAlignment="1">
      <alignment vertical="center" wrapText="1"/>
    </xf>
    <xf numFmtId="0" fontId="44" fillId="46" borderId="23" xfId="0" applyFont="1" applyFill="1" applyBorder="1" applyAlignment="1">
      <alignment vertical="center" wrapText="1"/>
    </xf>
    <xf numFmtId="0" fontId="34" fillId="46" borderId="55" xfId="0" applyFont="1" applyFill="1" applyBorder="1" applyAlignment="1">
      <alignment vertical="center" wrapText="1"/>
    </xf>
    <xf numFmtId="0" fontId="34" fillId="46" borderId="66" xfId="0" applyFont="1" applyFill="1" applyBorder="1" applyAlignment="1">
      <alignment vertical="center" wrapText="1"/>
    </xf>
    <xf numFmtId="0" fontId="34" fillId="46" borderId="58" xfId="0" applyFont="1" applyFill="1" applyBorder="1" applyAlignment="1">
      <alignment vertical="center" wrapText="1"/>
    </xf>
    <xf numFmtId="0" fontId="34" fillId="46" borderId="23" xfId="0" applyFont="1" applyFill="1" applyBorder="1" applyAlignment="1">
      <alignment horizontal="center" vertical="center" wrapText="1"/>
    </xf>
    <xf numFmtId="0" fontId="41" fillId="16" borderId="23" xfId="0" applyFont="1" applyFill="1" applyBorder="1" applyAlignment="1">
      <alignment vertical="center" wrapText="1"/>
    </xf>
    <xf numFmtId="164" fontId="45" fillId="0" borderId="27" xfId="0" applyNumberFormat="1" applyFont="1" applyBorder="1" applyAlignment="1">
      <alignment vertical="center" wrapText="1"/>
    </xf>
    <xf numFmtId="164" fontId="45" fillId="0" borderId="23" xfId="0" applyNumberFormat="1" applyFont="1" applyBorder="1" applyAlignment="1">
      <alignment vertical="center" wrapText="1"/>
    </xf>
    <xf numFmtId="164" fontId="45" fillId="0" borderId="28" xfId="0" applyNumberFormat="1" applyFont="1" applyBorder="1" applyAlignment="1">
      <alignment vertical="center" wrapText="1"/>
    </xf>
    <xf numFmtId="0" fontId="34" fillId="0" borderId="98" xfId="0" applyFont="1" applyBorder="1" applyAlignment="1">
      <alignment vertical="center" wrapText="1"/>
    </xf>
    <xf numFmtId="0" fontId="42" fillId="0" borderId="23" xfId="0" applyFont="1" applyBorder="1" applyAlignment="1">
      <alignment vertical="center" wrapText="1"/>
    </xf>
    <xf numFmtId="164" fontId="7" fillId="0" borderId="34" xfId="0" applyNumberFormat="1" applyFont="1" applyBorder="1" applyAlignment="1">
      <alignment vertical="center" wrapText="1"/>
    </xf>
    <xf numFmtId="164" fontId="7" fillId="0" borderId="39" xfId="0" applyNumberFormat="1" applyFont="1" applyBorder="1" applyAlignment="1">
      <alignment vertical="center" wrapText="1"/>
    </xf>
    <xf numFmtId="164" fontId="7" fillId="0" borderId="81" xfId="0" applyNumberFormat="1" applyFont="1" applyBorder="1" applyAlignment="1">
      <alignment vertical="center" wrapText="1"/>
    </xf>
    <xf numFmtId="164" fontId="8" fillId="0" borderId="35" xfId="0" applyNumberFormat="1" applyFont="1" applyBorder="1" applyAlignment="1">
      <alignment vertical="center" wrapText="1"/>
    </xf>
    <xf numFmtId="164" fontId="8" fillId="0" borderId="40" xfId="0" applyNumberFormat="1" applyFont="1" applyBorder="1" applyAlignment="1">
      <alignment vertical="center" wrapText="1"/>
    </xf>
    <xf numFmtId="164" fontId="8" fillId="0" borderId="80" xfId="0" applyNumberFormat="1" applyFont="1" applyBorder="1" applyAlignment="1">
      <alignment vertical="center" wrapText="1"/>
    </xf>
    <xf numFmtId="164" fontId="18" fillId="51" borderId="26" xfId="0" applyNumberFormat="1" applyFont="1" applyFill="1" applyBorder="1" applyAlignment="1">
      <alignment vertical="center" wrapText="1"/>
    </xf>
    <xf numFmtId="164" fontId="18" fillId="51" borderId="28" xfId="0" applyNumberFormat="1" applyFont="1" applyFill="1" applyBorder="1" applyAlignment="1">
      <alignment vertical="center" wrapText="1"/>
    </xf>
    <xf numFmtId="164" fontId="18" fillId="51" borderId="45" xfId="0" applyNumberFormat="1" applyFont="1" applyFill="1" applyBorder="1" applyAlignment="1">
      <alignment vertical="center" wrapText="1"/>
    </xf>
    <xf numFmtId="164" fontId="16" fillId="51" borderId="26" xfId="0" applyNumberFormat="1" applyFont="1" applyFill="1" applyBorder="1" applyAlignment="1">
      <alignment vertical="center" wrapText="1"/>
    </xf>
    <xf numFmtId="164" fontId="16" fillId="51" borderId="28" xfId="0" applyNumberFormat="1" applyFont="1" applyFill="1" applyBorder="1" applyAlignment="1">
      <alignment vertical="center" wrapText="1"/>
    </xf>
    <xf numFmtId="164" fontId="16" fillId="51" borderId="45" xfId="0" applyNumberFormat="1" applyFont="1" applyFill="1" applyBorder="1" applyAlignment="1">
      <alignment vertical="center" wrapText="1"/>
    </xf>
    <xf numFmtId="0" fontId="2" fillId="29" borderId="23" xfId="0" applyFont="1" applyFill="1" applyBorder="1" applyAlignment="1">
      <alignment vertical="center" wrapText="1"/>
    </xf>
    <xf numFmtId="0" fontId="2" fillId="29" borderId="30" xfId="0" applyFont="1" applyFill="1" applyBorder="1" applyAlignment="1">
      <alignment vertical="center" wrapText="1"/>
    </xf>
    <xf numFmtId="164" fontId="45" fillId="16" borderId="23" xfId="0" applyNumberFormat="1" applyFont="1" applyFill="1" applyBorder="1" applyAlignment="1">
      <alignment vertical="center" wrapText="1"/>
    </xf>
    <xf numFmtId="164" fontId="45" fillId="16" borderId="28" xfId="0" applyNumberFormat="1" applyFont="1" applyFill="1" applyBorder="1" applyAlignment="1">
      <alignment vertical="center" wrapText="1"/>
    </xf>
    <xf numFmtId="0" fontId="3" fillId="0" borderId="77" xfId="0" applyFont="1" applyBorder="1" applyAlignment="1">
      <alignment horizontal="center" vertical="center" wrapText="1"/>
    </xf>
    <xf numFmtId="0" fontId="28" fillId="0" borderId="93" xfId="0" applyFont="1" applyBorder="1"/>
    <xf numFmtId="0" fontId="28" fillId="0" borderId="82" xfId="0" applyFont="1" applyBorder="1"/>
    <xf numFmtId="0" fontId="3" fillId="0" borderId="93"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0" xfId="0" applyFont="1" applyAlignment="1">
      <alignment horizontal="center" vertical="center" wrapText="1"/>
    </xf>
  </cellXfs>
  <cellStyles count="1">
    <cellStyle name="Standaard" xfId="0" builtinId="0"/>
  </cellStyles>
  <dxfs count="2">
    <dxf>
      <font>
        <color rgb="FFFF0000"/>
      </font>
      <fill>
        <patternFill patternType="none"/>
      </fill>
    </dxf>
    <dxf>
      <font>
        <color rgb="FF00B050"/>
      </font>
      <fill>
        <patternFill patternType="none"/>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8" Type="http://customschemas.google.com/relationships/workbookmetadata" Target="NUL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30"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8D8D8"/>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1" width="16.140625" customWidth="1"/>
    <col min="2" max="2" width="8.7109375" customWidth="1"/>
    <col min="3" max="3" width="17.85546875" customWidth="1"/>
    <col min="4" max="4" width="10.28515625" customWidth="1"/>
    <col min="5" max="5" width="34.7109375" customWidth="1"/>
    <col min="6" max="6" width="36.140625" customWidth="1"/>
    <col min="7" max="7" width="9" customWidth="1"/>
    <col min="8" max="13" width="9" hidden="1" customWidth="1"/>
    <col min="14" max="14" width="9.140625" hidden="1" customWidth="1"/>
    <col min="15" max="17" width="9" hidden="1" customWidth="1"/>
    <col min="18" max="23" width="9" customWidth="1"/>
    <col min="24" max="24" width="19.5703125" customWidth="1"/>
    <col min="25" max="25" width="9.5703125" customWidth="1"/>
    <col min="26" max="29" width="8.7109375" customWidth="1"/>
    <col min="30" max="30" width="24.140625" customWidth="1"/>
  </cols>
  <sheetData>
    <row r="1" spans="1:30" ht="105.75"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17" t="s">
        <v>27</v>
      </c>
      <c r="AC1" s="520" t="s">
        <v>28</v>
      </c>
      <c r="AD1" s="526" t="s">
        <v>29</v>
      </c>
    </row>
    <row r="2" spans="1:30" ht="37.5" x14ac:dyDescent="0.25">
      <c r="A2" s="943" t="s">
        <v>30</v>
      </c>
      <c r="B2" s="573"/>
      <c r="C2" s="573" t="s">
        <v>31</v>
      </c>
      <c r="D2" s="573" t="s">
        <v>32</v>
      </c>
      <c r="E2" s="573"/>
      <c r="F2" s="573"/>
      <c r="G2" s="944"/>
      <c r="H2" s="577"/>
      <c r="I2" s="574"/>
      <c r="J2" s="575"/>
      <c r="K2" s="576"/>
      <c r="L2" s="574"/>
      <c r="M2" s="574"/>
      <c r="N2" s="575"/>
      <c r="O2" s="576"/>
      <c r="P2" s="574"/>
      <c r="Q2" s="574"/>
      <c r="R2" s="575"/>
      <c r="S2" s="576"/>
      <c r="T2" s="574"/>
      <c r="U2" s="574"/>
      <c r="V2" s="575"/>
      <c r="W2" s="578"/>
      <c r="X2" s="579"/>
      <c r="Y2" s="580"/>
      <c r="Z2" s="573"/>
      <c r="AA2" s="573"/>
      <c r="AB2" s="573"/>
      <c r="AC2" s="581"/>
      <c r="AD2" s="945"/>
    </row>
    <row r="3" spans="1:30" ht="105" x14ac:dyDescent="0.25">
      <c r="A3" s="492"/>
      <c r="B3" s="159"/>
      <c r="C3" s="159" t="s">
        <v>33</v>
      </c>
      <c r="D3" s="159"/>
      <c r="E3" s="488" t="s">
        <v>34</v>
      </c>
      <c r="F3" s="159" t="s">
        <v>35</v>
      </c>
      <c r="G3" s="499"/>
      <c r="H3" s="504"/>
      <c r="I3" s="177"/>
      <c r="J3" s="178"/>
      <c r="K3" s="179"/>
      <c r="L3" s="177"/>
      <c r="M3" s="177"/>
      <c r="N3" s="178"/>
      <c r="O3" s="179"/>
      <c r="P3" s="177"/>
      <c r="Q3" s="177"/>
      <c r="R3" s="178"/>
      <c r="S3" s="179"/>
      <c r="T3" s="177"/>
      <c r="U3" s="177"/>
      <c r="V3" s="178"/>
      <c r="W3" s="505"/>
      <c r="X3" s="508" t="s">
        <v>36</v>
      </c>
      <c r="Y3" s="492" t="s">
        <v>37</v>
      </c>
      <c r="Z3" s="159"/>
      <c r="AA3" s="159"/>
      <c r="AB3" s="159"/>
      <c r="AC3" s="514"/>
      <c r="AD3" s="510" t="s">
        <v>38</v>
      </c>
    </row>
    <row r="4" spans="1:30" ht="30" x14ac:dyDescent="0.25">
      <c r="A4" s="492"/>
      <c r="B4" s="159"/>
      <c r="C4" s="159" t="s">
        <v>39</v>
      </c>
      <c r="D4" s="159"/>
      <c r="E4" s="159" t="s">
        <v>40</v>
      </c>
      <c r="F4" s="159"/>
      <c r="G4" s="499"/>
      <c r="H4" s="504"/>
      <c r="I4" s="177"/>
      <c r="J4" s="178"/>
      <c r="K4" s="179"/>
      <c r="L4" s="177"/>
      <c r="M4" s="177"/>
      <c r="N4" s="178"/>
      <c r="O4" s="179"/>
      <c r="P4" s="177"/>
      <c r="Q4" s="177"/>
      <c r="R4" s="178"/>
      <c r="S4" s="179"/>
      <c r="T4" s="177"/>
      <c r="U4" s="177"/>
      <c r="V4" s="178"/>
      <c r="W4" s="505"/>
      <c r="X4" s="508" t="s">
        <v>41</v>
      </c>
      <c r="Y4" s="492" t="s">
        <v>42</v>
      </c>
      <c r="Z4" s="159" t="s">
        <v>127</v>
      </c>
      <c r="AA4" s="159" t="s">
        <v>127</v>
      </c>
      <c r="AB4" s="159" t="s">
        <v>42</v>
      </c>
      <c r="AC4" s="514"/>
      <c r="AD4" s="510" t="s">
        <v>38</v>
      </c>
    </row>
    <row r="5" spans="1:30" ht="105" x14ac:dyDescent="0.25">
      <c r="A5" s="492"/>
      <c r="B5" s="159"/>
      <c r="C5" s="159" t="s">
        <v>43</v>
      </c>
      <c r="D5" s="159"/>
      <c r="E5" s="184" t="s">
        <v>44</v>
      </c>
      <c r="F5" s="159" t="s">
        <v>45</v>
      </c>
      <c r="G5" s="499"/>
      <c r="H5" s="504"/>
      <c r="I5" s="177"/>
      <c r="J5" s="178"/>
      <c r="K5" s="179"/>
      <c r="L5" s="177"/>
      <c r="M5" s="177"/>
      <c r="N5" s="178"/>
      <c r="O5" s="179"/>
      <c r="P5" s="177"/>
      <c r="Q5" s="177"/>
      <c r="R5" s="178"/>
      <c r="S5" s="179"/>
      <c r="T5" s="177"/>
      <c r="U5" s="177"/>
      <c r="V5" s="178"/>
      <c r="W5" s="505"/>
      <c r="X5" s="508" t="s">
        <v>46</v>
      </c>
      <c r="Y5" s="492" t="s">
        <v>37</v>
      </c>
      <c r="Z5" s="159"/>
      <c r="AA5" s="159"/>
      <c r="AB5" s="159"/>
      <c r="AC5" s="514"/>
      <c r="AD5" s="510" t="s">
        <v>38</v>
      </c>
    </row>
    <row r="6" spans="1:30" ht="30" x14ac:dyDescent="0.25">
      <c r="A6" s="492"/>
      <c r="B6" s="159"/>
      <c r="C6" s="159" t="s">
        <v>47</v>
      </c>
      <c r="D6" s="159"/>
      <c r="E6" s="159" t="s">
        <v>48</v>
      </c>
      <c r="F6" s="159"/>
      <c r="G6" s="499" t="s">
        <v>49</v>
      </c>
      <c r="H6" s="504">
        <v>12000</v>
      </c>
      <c r="I6" s="177">
        <v>10000</v>
      </c>
      <c r="J6" s="178">
        <v>13327.49</v>
      </c>
      <c r="K6" s="179">
        <v>11400</v>
      </c>
      <c r="L6" s="177">
        <v>12000</v>
      </c>
      <c r="M6" s="177">
        <v>10000</v>
      </c>
      <c r="N6" s="178">
        <v>25058.77</v>
      </c>
      <c r="O6" s="179">
        <v>19354.3</v>
      </c>
      <c r="P6" s="177">
        <v>14000</v>
      </c>
      <c r="Q6" s="177">
        <v>12000</v>
      </c>
      <c r="R6" s="178">
        <v>33398.97</v>
      </c>
      <c r="S6" s="179">
        <v>32770.869999999995</v>
      </c>
      <c r="T6" s="177">
        <v>16000</v>
      </c>
      <c r="U6" s="177">
        <v>16500</v>
      </c>
      <c r="V6" s="178"/>
      <c r="W6" s="505"/>
      <c r="X6" s="508" t="s">
        <v>46</v>
      </c>
      <c r="Y6" s="492" t="s">
        <v>42</v>
      </c>
      <c r="Z6" s="159" t="s">
        <v>127</v>
      </c>
      <c r="AA6" s="159" t="s">
        <v>127</v>
      </c>
      <c r="AB6" s="159" t="s">
        <v>42</v>
      </c>
      <c r="AC6" s="514"/>
      <c r="AD6" s="510" t="s">
        <v>38</v>
      </c>
    </row>
    <row r="7" spans="1:30" ht="30" x14ac:dyDescent="0.25">
      <c r="A7" s="492"/>
      <c r="B7" s="159"/>
      <c r="C7" s="159" t="s">
        <v>50</v>
      </c>
      <c r="D7" s="159"/>
      <c r="E7" s="159" t="s">
        <v>51</v>
      </c>
      <c r="F7" s="159"/>
      <c r="G7" s="499" t="s">
        <v>52</v>
      </c>
      <c r="H7" s="504">
        <v>800</v>
      </c>
      <c r="I7" s="177"/>
      <c r="J7" s="178">
        <v>215.18</v>
      </c>
      <c r="K7" s="179">
        <v>156.21</v>
      </c>
      <c r="L7" s="177">
        <v>800</v>
      </c>
      <c r="M7" s="177"/>
      <c r="N7" s="178"/>
      <c r="O7" s="179"/>
      <c r="P7" s="177">
        <v>800</v>
      </c>
      <c r="Q7" s="177"/>
      <c r="R7" s="178"/>
      <c r="S7" s="179"/>
      <c r="T7" s="177">
        <v>500</v>
      </c>
      <c r="U7" s="177"/>
      <c r="V7" s="178"/>
      <c r="W7" s="505"/>
      <c r="X7" s="508" t="s">
        <v>41</v>
      </c>
      <c r="Y7" s="492" t="s">
        <v>42</v>
      </c>
      <c r="Z7" s="159" t="s">
        <v>127</v>
      </c>
      <c r="AA7" s="159" t="s">
        <v>127</v>
      </c>
      <c r="AB7" s="159" t="s">
        <v>127</v>
      </c>
      <c r="AC7" s="514"/>
      <c r="AD7" s="510" t="s">
        <v>38</v>
      </c>
    </row>
    <row r="8" spans="1:30" ht="30" x14ac:dyDescent="0.25">
      <c r="A8" s="492"/>
      <c r="B8" s="159"/>
      <c r="C8" s="159" t="s">
        <v>53</v>
      </c>
      <c r="D8" s="159"/>
      <c r="E8" s="159" t="s">
        <v>54</v>
      </c>
      <c r="F8" s="159"/>
      <c r="G8" s="499"/>
      <c r="H8" s="504"/>
      <c r="I8" s="177"/>
      <c r="J8" s="178"/>
      <c r="K8" s="179"/>
      <c r="L8" s="177"/>
      <c r="M8" s="177"/>
      <c r="N8" s="178"/>
      <c r="O8" s="179"/>
      <c r="P8" s="177"/>
      <c r="Q8" s="177"/>
      <c r="R8" s="178"/>
      <c r="S8" s="179"/>
      <c r="T8" s="177"/>
      <c r="U8" s="177"/>
      <c r="V8" s="178"/>
      <c r="W8" s="505"/>
      <c r="X8" s="508" t="s">
        <v>41</v>
      </c>
      <c r="Y8" s="492" t="s">
        <v>42</v>
      </c>
      <c r="Z8" s="159" t="s">
        <v>127</v>
      </c>
      <c r="AA8" s="159" t="s">
        <v>127</v>
      </c>
      <c r="AB8" s="159" t="s">
        <v>127</v>
      </c>
      <c r="AC8" s="514"/>
      <c r="AD8" s="510" t="s">
        <v>38</v>
      </c>
    </row>
    <row r="9" spans="1:30" ht="105" x14ac:dyDescent="0.25">
      <c r="A9" s="492"/>
      <c r="B9" s="159"/>
      <c r="C9" s="159" t="s">
        <v>55</v>
      </c>
      <c r="D9" s="159"/>
      <c r="E9" s="184" t="s">
        <v>56</v>
      </c>
      <c r="F9" s="159" t="s">
        <v>57</v>
      </c>
      <c r="G9" s="499"/>
      <c r="H9" s="504"/>
      <c r="I9" s="177"/>
      <c r="J9" s="178"/>
      <c r="K9" s="179"/>
      <c r="L9" s="177"/>
      <c r="M9" s="177"/>
      <c r="N9" s="178"/>
      <c r="O9" s="179"/>
      <c r="P9" s="177"/>
      <c r="Q9" s="177"/>
      <c r="R9" s="178"/>
      <c r="S9" s="179"/>
      <c r="T9" s="177"/>
      <c r="U9" s="177"/>
      <c r="V9" s="178"/>
      <c r="W9" s="505"/>
      <c r="X9" s="508" t="s">
        <v>46</v>
      </c>
      <c r="Y9" s="492" t="s">
        <v>37</v>
      </c>
      <c r="Z9" s="159"/>
      <c r="AA9" s="159"/>
      <c r="AB9" s="159"/>
      <c r="AC9" s="514"/>
      <c r="AD9" s="510" t="s">
        <v>38</v>
      </c>
    </row>
    <row r="10" spans="1:30" ht="30" x14ac:dyDescent="0.25">
      <c r="A10" s="492"/>
      <c r="B10" s="159"/>
      <c r="C10" s="159" t="s">
        <v>58</v>
      </c>
      <c r="D10" s="159"/>
      <c r="E10" s="159" t="s">
        <v>59</v>
      </c>
      <c r="F10" s="159"/>
      <c r="G10" s="499" t="s">
        <v>60</v>
      </c>
      <c r="H10" s="504"/>
      <c r="I10" s="177"/>
      <c r="J10" s="178"/>
      <c r="K10" s="179"/>
      <c r="L10" s="177"/>
      <c r="M10" s="177"/>
      <c r="N10" s="178"/>
      <c r="O10" s="179"/>
      <c r="P10" s="177"/>
      <c r="Q10" s="177"/>
      <c r="R10" s="178"/>
      <c r="S10" s="179"/>
      <c r="T10" s="177"/>
      <c r="U10" s="177"/>
      <c r="V10" s="178"/>
      <c r="W10" s="505"/>
      <c r="X10" s="508" t="s">
        <v>46</v>
      </c>
      <c r="Y10" s="492" t="s">
        <v>42</v>
      </c>
      <c r="Z10" s="159" t="s">
        <v>127</v>
      </c>
      <c r="AA10" s="159" t="s">
        <v>127</v>
      </c>
      <c r="AB10" s="159" t="s">
        <v>1188</v>
      </c>
      <c r="AC10" s="514"/>
      <c r="AD10" s="510" t="s">
        <v>38</v>
      </c>
    </row>
    <row r="11" spans="1:30" ht="105" x14ac:dyDescent="0.25">
      <c r="A11" s="492"/>
      <c r="B11" s="159"/>
      <c r="C11" s="159" t="s">
        <v>61</v>
      </c>
      <c r="D11" s="159"/>
      <c r="E11" s="184" t="s">
        <v>62</v>
      </c>
      <c r="F11" s="159" t="s">
        <v>63</v>
      </c>
      <c r="G11" s="499"/>
      <c r="H11" s="504"/>
      <c r="I11" s="177"/>
      <c r="J11" s="178"/>
      <c r="K11" s="179"/>
      <c r="L11" s="177"/>
      <c r="M11" s="177"/>
      <c r="N11" s="178"/>
      <c r="O11" s="179"/>
      <c r="P11" s="177"/>
      <c r="Q11" s="177"/>
      <c r="R11" s="178"/>
      <c r="S11" s="179"/>
      <c r="T11" s="177"/>
      <c r="U11" s="177"/>
      <c r="V11" s="178"/>
      <c r="W11" s="505"/>
      <c r="X11" s="508" t="s">
        <v>46</v>
      </c>
      <c r="Y11" s="492" t="s">
        <v>37</v>
      </c>
      <c r="Z11" s="159"/>
      <c r="AA11" s="159"/>
      <c r="AB11" s="159"/>
      <c r="AC11" s="514"/>
      <c r="AD11" s="510" t="s">
        <v>38</v>
      </c>
    </row>
    <row r="12" spans="1:30" ht="30" x14ac:dyDescent="0.25">
      <c r="A12" s="492"/>
      <c r="B12" s="159"/>
      <c r="C12" s="159" t="s">
        <v>64</v>
      </c>
      <c r="D12" s="159"/>
      <c r="E12" s="159" t="s">
        <v>65</v>
      </c>
      <c r="F12" s="159"/>
      <c r="G12" s="499" t="s">
        <v>66</v>
      </c>
      <c r="H12" s="504">
        <v>500</v>
      </c>
      <c r="I12" s="177"/>
      <c r="J12" s="178"/>
      <c r="K12" s="179"/>
      <c r="L12" s="177">
        <v>500</v>
      </c>
      <c r="M12" s="177"/>
      <c r="N12" s="178">
        <v>427.33</v>
      </c>
      <c r="O12" s="179">
        <v>0</v>
      </c>
      <c r="P12" s="177">
        <v>500</v>
      </c>
      <c r="Q12" s="177">
        <v>200</v>
      </c>
      <c r="R12" s="178"/>
      <c r="S12" s="179"/>
      <c r="T12" s="177">
        <v>300</v>
      </c>
      <c r="U12" s="177"/>
      <c r="V12" s="178"/>
      <c r="W12" s="505"/>
      <c r="X12" s="508" t="s">
        <v>41</v>
      </c>
      <c r="Y12" s="492" t="s">
        <v>42</v>
      </c>
      <c r="Z12" s="159" t="s">
        <v>127</v>
      </c>
      <c r="AA12" s="159" t="s">
        <v>127</v>
      </c>
      <c r="AB12" s="159" t="s">
        <v>42</v>
      </c>
      <c r="AC12" s="514"/>
      <c r="AD12" s="510" t="s">
        <v>38</v>
      </c>
    </row>
    <row r="13" spans="1:30" ht="105" x14ac:dyDescent="0.25">
      <c r="A13" s="492"/>
      <c r="B13" s="159"/>
      <c r="C13" s="159" t="s">
        <v>67</v>
      </c>
      <c r="D13" s="159"/>
      <c r="E13" s="181" t="s">
        <v>68</v>
      </c>
      <c r="F13" s="159" t="s">
        <v>69</v>
      </c>
      <c r="G13" s="499"/>
      <c r="H13" s="504"/>
      <c r="I13" s="177"/>
      <c r="J13" s="178"/>
      <c r="K13" s="179"/>
      <c r="L13" s="177"/>
      <c r="M13" s="177"/>
      <c r="N13" s="178"/>
      <c r="O13" s="179"/>
      <c r="P13" s="177"/>
      <c r="Q13" s="177"/>
      <c r="R13" s="178"/>
      <c r="S13" s="179"/>
      <c r="T13" s="177"/>
      <c r="U13" s="177"/>
      <c r="V13" s="178"/>
      <c r="W13" s="505"/>
      <c r="X13" s="508" t="s">
        <v>46</v>
      </c>
      <c r="Y13" s="492" t="s">
        <v>37</v>
      </c>
      <c r="Z13" s="159"/>
      <c r="AA13" s="159"/>
      <c r="AB13" s="159"/>
      <c r="AC13" s="514"/>
      <c r="AD13" s="510" t="s">
        <v>38</v>
      </c>
    </row>
    <row r="14" spans="1:30" ht="105" x14ac:dyDescent="0.25">
      <c r="A14" s="492"/>
      <c r="B14" s="159"/>
      <c r="C14" s="159" t="s">
        <v>70</v>
      </c>
      <c r="D14" s="159"/>
      <c r="E14" s="184" t="s">
        <v>71</v>
      </c>
      <c r="F14" s="159" t="s">
        <v>72</v>
      </c>
      <c r="G14" s="499"/>
      <c r="H14" s="504"/>
      <c r="I14" s="177"/>
      <c r="J14" s="178"/>
      <c r="K14" s="179"/>
      <c r="L14" s="177"/>
      <c r="M14" s="177"/>
      <c r="N14" s="178"/>
      <c r="O14" s="179"/>
      <c r="P14" s="177"/>
      <c r="Q14" s="177"/>
      <c r="R14" s="178"/>
      <c r="S14" s="179"/>
      <c r="T14" s="177"/>
      <c r="U14" s="177"/>
      <c r="V14" s="178"/>
      <c r="W14" s="505"/>
      <c r="X14" s="508" t="s">
        <v>46</v>
      </c>
      <c r="Y14" s="492" t="s">
        <v>37</v>
      </c>
      <c r="Z14" s="159"/>
      <c r="AA14" s="159"/>
      <c r="AB14" s="159"/>
      <c r="AC14" s="514"/>
      <c r="AD14" s="510" t="s">
        <v>38</v>
      </c>
    </row>
    <row r="15" spans="1:30" ht="30" x14ac:dyDescent="0.25">
      <c r="A15" s="492"/>
      <c r="B15" s="159"/>
      <c r="C15" s="159" t="s">
        <v>73</v>
      </c>
      <c r="D15" s="159"/>
      <c r="E15" s="159" t="s">
        <v>74</v>
      </c>
      <c r="F15" s="159"/>
      <c r="G15" s="499" t="s">
        <v>75</v>
      </c>
      <c r="H15" s="504">
        <v>800</v>
      </c>
      <c r="I15" s="177"/>
      <c r="J15" s="178">
        <v>158</v>
      </c>
      <c r="K15" s="179">
        <v>0</v>
      </c>
      <c r="L15" s="177">
        <v>800</v>
      </c>
      <c r="M15" s="177"/>
      <c r="N15" s="178">
        <v>669.69</v>
      </c>
      <c r="O15" s="179">
        <v>0</v>
      </c>
      <c r="P15" s="177">
        <v>800</v>
      </c>
      <c r="Q15" s="177"/>
      <c r="R15" s="178">
        <v>799.18000000000006</v>
      </c>
      <c r="S15" s="179">
        <v>0</v>
      </c>
      <c r="T15" s="177">
        <v>500</v>
      </c>
      <c r="U15" s="177"/>
      <c r="V15" s="178"/>
      <c r="W15" s="505"/>
      <c r="X15" s="508" t="s">
        <v>41</v>
      </c>
      <c r="Y15" s="492" t="s">
        <v>42</v>
      </c>
      <c r="Z15" s="159" t="s">
        <v>127</v>
      </c>
      <c r="AA15" s="159" t="s">
        <v>127</v>
      </c>
      <c r="AB15" s="159" t="s">
        <v>127</v>
      </c>
      <c r="AC15" s="514"/>
      <c r="AD15" s="510" t="s">
        <v>38</v>
      </c>
    </row>
    <row r="16" spans="1:30" ht="75" x14ac:dyDescent="0.25">
      <c r="A16" s="492"/>
      <c r="B16" s="159"/>
      <c r="C16" s="159" t="s">
        <v>76</v>
      </c>
      <c r="D16" s="489"/>
      <c r="E16" s="159" t="s">
        <v>77</v>
      </c>
      <c r="F16" s="159"/>
      <c r="G16" s="499" t="s">
        <v>78</v>
      </c>
      <c r="H16" s="504">
        <v>200</v>
      </c>
      <c r="I16" s="177"/>
      <c r="J16" s="178"/>
      <c r="K16" s="179"/>
      <c r="L16" s="177">
        <v>200</v>
      </c>
      <c r="M16" s="177"/>
      <c r="N16" s="178"/>
      <c r="O16" s="179"/>
      <c r="P16" s="177">
        <v>200</v>
      </c>
      <c r="Q16" s="177"/>
      <c r="R16" s="178"/>
      <c r="S16" s="179"/>
      <c r="T16" s="177">
        <v>0</v>
      </c>
      <c r="U16" s="177"/>
      <c r="V16" s="178"/>
      <c r="W16" s="505"/>
      <c r="X16" s="508" t="s">
        <v>41</v>
      </c>
      <c r="Y16" s="492" t="s">
        <v>42</v>
      </c>
      <c r="Z16" s="159" t="s">
        <v>42</v>
      </c>
      <c r="AA16" s="159" t="s">
        <v>42</v>
      </c>
      <c r="AB16" s="159" t="s">
        <v>170</v>
      </c>
      <c r="AC16" s="514"/>
      <c r="AD16" s="510" t="s">
        <v>38</v>
      </c>
    </row>
    <row r="17" spans="1:30" ht="105" x14ac:dyDescent="0.25">
      <c r="A17" s="492"/>
      <c r="B17" s="159"/>
      <c r="C17" s="159" t="s">
        <v>79</v>
      </c>
      <c r="D17" s="159"/>
      <c r="E17" s="181" t="s">
        <v>80</v>
      </c>
      <c r="F17" s="159" t="s">
        <v>81</v>
      </c>
      <c r="G17" s="499"/>
      <c r="H17" s="504"/>
      <c r="I17" s="177"/>
      <c r="J17" s="178"/>
      <c r="K17" s="179"/>
      <c r="L17" s="177"/>
      <c r="M17" s="177"/>
      <c r="N17" s="178"/>
      <c r="O17" s="179"/>
      <c r="P17" s="177"/>
      <c r="Q17" s="177"/>
      <c r="R17" s="178"/>
      <c r="S17" s="179"/>
      <c r="T17" s="177"/>
      <c r="U17" s="177"/>
      <c r="V17" s="178"/>
      <c r="W17" s="505"/>
      <c r="X17" s="508" t="s">
        <v>46</v>
      </c>
      <c r="Y17" s="492" t="s">
        <v>37</v>
      </c>
      <c r="Z17" s="159"/>
      <c r="AA17" s="159"/>
      <c r="AB17" s="159"/>
      <c r="AC17" s="514"/>
      <c r="AD17" s="510" t="s">
        <v>38</v>
      </c>
    </row>
    <row r="18" spans="1:30" ht="105" x14ac:dyDescent="0.25">
      <c r="A18" s="492"/>
      <c r="B18" s="159"/>
      <c r="C18" s="159" t="s">
        <v>82</v>
      </c>
      <c r="D18" s="159"/>
      <c r="E18" s="184" t="s">
        <v>83</v>
      </c>
      <c r="F18" s="159" t="s">
        <v>84</v>
      </c>
      <c r="G18" s="499"/>
      <c r="H18" s="504"/>
      <c r="I18" s="177"/>
      <c r="J18" s="178"/>
      <c r="K18" s="179"/>
      <c r="L18" s="177"/>
      <c r="M18" s="177"/>
      <c r="N18" s="178"/>
      <c r="O18" s="179"/>
      <c r="P18" s="177"/>
      <c r="Q18" s="177"/>
      <c r="R18" s="178"/>
      <c r="S18" s="179"/>
      <c r="T18" s="177"/>
      <c r="U18" s="177"/>
      <c r="V18" s="178"/>
      <c r="W18" s="505"/>
      <c r="X18" s="508" t="s">
        <v>85</v>
      </c>
      <c r="Y18" s="492" t="s">
        <v>37</v>
      </c>
      <c r="Z18" s="159"/>
      <c r="AA18" s="159"/>
      <c r="AB18" s="159"/>
      <c r="AC18" s="514"/>
      <c r="AD18" s="510" t="s">
        <v>38</v>
      </c>
    </row>
    <row r="19" spans="1:30" ht="45" x14ac:dyDescent="0.25">
      <c r="A19" s="492"/>
      <c r="B19" s="159"/>
      <c r="C19" s="159" t="s">
        <v>86</v>
      </c>
      <c r="D19" s="159"/>
      <c r="E19" s="159" t="s">
        <v>87</v>
      </c>
      <c r="F19" s="159"/>
      <c r="G19" s="499" t="s">
        <v>88</v>
      </c>
      <c r="H19" s="504">
        <v>100</v>
      </c>
      <c r="I19" s="177"/>
      <c r="J19" s="178"/>
      <c r="K19" s="179"/>
      <c r="L19" s="177">
        <v>100</v>
      </c>
      <c r="M19" s="177"/>
      <c r="N19" s="178"/>
      <c r="O19" s="179"/>
      <c r="P19" s="177">
        <v>100</v>
      </c>
      <c r="Q19" s="177"/>
      <c r="R19" s="178"/>
      <c r="S19" s="179"/>
      <c r="T19" s="177">
        <v>0</v>
      </c>
      <c r="U19" s="177"/>
      <c r="V19" s="178"/>
      <c r="W19" s="505"/>
      <c r="X19" s="508" t="s">
        <v>89</v>
      </c>
      <c r="Y19" s="492" t="s">
        <v>90</v>
      </c>
      <c r="Z19" s="159" t="s">
        <v>110</v>
      </c>
      <c r="AA19" s="159" t="s">
        <v>1188</v>
      </c>
      <c r="AB19" s="159" t="s">
        <v>1188</v>
      </c>
      <c r="AC19" s="514"/>
      <c r="AD19" s="510" t="s">
        <v>38</v>
      </c>
    </row>
    <row r="20" spans="1:30" ht="105" x14ac:dyDescent="0.25">
      <c r="A20" s="492"/>
      <c r="B20" s="159"/>
      <c r="C20" s="159" t="s">
        <v>91</v>
      </c>
      <c r="D20" s="159"/>
      <c r="E20" s="184" t="s">
        <v>92</v>
      </c>
      <c r="F20" s="159" t="s">
        <v>93</v>
      </c>
      <c r="G20" s="499"/>
      <c r="H20" s="504"/>
      <c r="I20" s="177"/>
      <c r="J20" s="178"/>
      <c r="K20" s="179"/>
      <c r="L20" s="177"/>
      <c r="M20" s="177"/>
      <c r="N20" s="178"/>
      <c r="O20" s="179"/>
      <c r="P20" s="177"/>
      <c r="Q20" s="177"/>
      <c r="R20" s="178"/>
      <c r="S20" s="179"/>
      <c r="T20" s="177"/>
      <c r="U20" s="177"/>
      <c r="V20" s="178"/>
      <c r="W20" s="505"/>
      <c r="X20" s="508" t="s">
        <v>94</v>
      </c>
      <c r="Y20" s="492" t="s">
        <v>37</v>
      </c>
      <c r="Z20" s="159"/>
      <c r="AA20" s="159"/>
      <c r="AB20" s="159"/>
      <c r="AC20" s="514"/>
      <c r="AD20" s="510" t="s">
        <v>38</v>
      </c>
    </row>
    <row r="21" spans="1:30" ht="30.75" thickBot="1" x14ac:dyDescent="0.3">
      <c r="A21" s="493"/>
      <c r="B21" s="494"/>
      <c r="C21" s="494" t="s">
        <v>95</v>
      </c>
      <c r="D21" s="494"/>
      <c r="E21" s="494" t="s">
        <v>96</v>
      </c>
      <c r="F21" s="494"/>
      <c r="G21" s="500" t="s">
        <v>97</v>
      </c>
      <c r="H21" s="506">
        <v>100</v>
      </c>
      <c r="I21" s="495"/>
      <c r="J21" s="496"/>
      <c r="K21" s="497"/>
      <c r="L21" s="495">
        <v>100</v>
      </c>
      <c r="M21" s="495"/>
      <c r="N21" s="496"/>
      <c r="O21" s="497"/>
      <c r="P21" s="495">
        <v>100</v>
      </c>
      <c r="Q21" s="495"/>
      <c r="R21" s="496"/>
      <c r="S21" s="497"/>
      <c r="T21" s="495">
        <v>0</v>
      </c>
      <c r="U21" s="495"/>
      <c r="V21" s="496"/>
      <c r="W21" s="507"/>
      <c r="X21" s="509" t="s">
        <v>89</v>
      </c>
      <c r="Y21" s="493" t="s">
        <v>42</v>
      </c>
      <c r="Z21" s="494" t="s">
        <v>42</v>
      </c>
      <c r="AA21" s="494" t="s">
        <v>42</v>
      </c>
      <c r="AB21" s="494" t="s">
        <v>127</v>
      </c>
      <c r="AC21" s="515"/>
      <c r="AD21" s="511" t="s">
        <v>38</v>
      </c>
    </row>
    <row r="22" spans="1:30" ht="13.5" customHeigh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1:30" ht="13.5" customHeight="1"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1:30" ht="13.5" customHeigh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ht="13.5" customHeight="1"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ht="13.5" customHeight="1"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ht="13.5" customHeight="1"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1:30" ht="13.5" customHeight="1"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0" ht="13.5" customHeight="1"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ht="13.5" customHeight="1"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ht="13.5" customHeight="1"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ht="13.5" customHeight="1"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ht="13.5" customHeight="1"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ht="13.5" customHeight="1"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ht="13.5" customHeight="1"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ht="13.5" customHeight="1"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ht="13.5" customHeight="1"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ht="13.5" customHeight="1"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ht="13.5" customHeight="1"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ht="13.5" customHeight="1"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ht="13.5" customHeight="1"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row>
    <row r="42" spans="1:30" ht="13.5" customHeight="1"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row>
    <row r="43" spans="1:30" ht="13.5" customHeight="1"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spans="1:30" ht="13.5" customHeight="1"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row>
    <row r="45" spans="1:30" ht="13.5" customHeight="1"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ht="13.5" customHeight="1"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ht="13.5" customHeight="1"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ht="13.5" customHeight="1"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ht="13.5" customHeight="1"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ht="13.5" customHeight="1"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row>
    <row r="51" spans="1:30" ht="13.5" customHeight="1"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ht="13.5" customHeight="1"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ht="13.5" customHeight="1"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ht="13.5" customHeight="1"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ht="13.5" customHeight="1"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ht="13.5" customHeight="1"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row>
    <row r="57" spans="1:30" ht="13.5" customHeight="1"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ht="13.5" customHeight="1"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ht="13.5" customHeight="1"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ht="13.5" customHeight="1"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ht="13.5" customHeight="1"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1:30" ht="13.5" customHeight="1"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ht="13.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0" ht="13.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ht="13.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ht="13.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ht="13.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1:30" ht="13.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ht="13.5" customHeight="1"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ht="13.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ht="13.5" customHeight="1"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1:30" ht="13.5" customHeight="1"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1:30" ht="13.5" customHeight="1"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row>
    <row r="74" spans="1:30" ht="13.5" customHeight="1"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5" spans="1:30" ht="13.5" customHeight="1"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row>
    <row r="76" spans="1:30" ht="13.5" customHeight="1"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1:30" ht="13.5" customHeight="1"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row>
    <row r="78" spans="1:30" ht="13.5" customHeight="1"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row>
    <row r="79" spans="1:30" ht="13.5" customHeight="1"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row>
    <row r="80" spans="1:30" ht="13.5" customHeight="1"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ht="13.5" customHeight="1"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row>
    <row r="82" spans="1:30" ht="13.5" customHeight="1"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ht="13.5" customHeight="1"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row>
    <row r="84" spans="1:30" ht="13.5" customHeight="1"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ht="13.5" customHeight="1"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row>
    <row r="86" spans="1:30" ht="13.5" customHeight="1"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row>
    <row r="87" spans="1:30" ht="13.5" customHeight="1"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row>
    <row r="88" spans="1:30" ht="13.5" customHeight="1"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row>
    <row r="89" spans="1:30" ht="13.5" customHeight="1"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row>
    <row r="90" spans="1:30" ht="13.5" customHeight="1"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row>
    <row r="91" spans="1:30" ht="13.5" customHeight="1"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row>
    <row r="92" spans="1:30" ht="13.5" customHeight="1"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row>
    <row r="93" spans="1:30" ht="13.5" customHeight="1"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ht="13.5" customHeight="1"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row>
    <row r="95" spans="1:30" ht="13.5" customHeight="1"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1:30" ht="13.5" customHeight="1"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row>
    <row r="97" spans="1:30" ht="13.5" customHeight="1"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ht="13.5" customHeight="1"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1:30" ht="13.5" customHeight="1"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ht="13.5" customHeight="1"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row>
    <row r="101" spans="1:30" ht="13.5" customHeight="1"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row>
    <row r="102" spans="1:30" ht="13.5" customHeight="1"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row>
    <row r="103" spans="1:30" ht="13.5" customHeight="1"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row>
    <row r="104" spans="1:30" ht="13.5" customHeight="1"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row>
    <row r="105" spans="1:30" ht="13.5" customHeight="1"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row>
    <row r="106" spans="1:30" ht="13.5" customHeight="1"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row>
    <row r="107" spans="1:30" ht="13.5" customHeight="1"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row>
    <row r="108" spans="1:30" ht="13.5" customHeight="1"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row>
    <row r="109" spans="1:30" ht="13.5" customHeight="1"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row>
    <row r="110" spans="1:30" ht="13.5" customHeight="1"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row>
    <row r="111" spans="1:30" ht="13.5" customHeight="1"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row>
    <row r="112" spans="1:30" ht="13.5" customHeight="1"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row>
    <row r="113" spans="1:30" ht="13.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row>
    <row r="114" spans="1:30" ht="13.5" customHeight="1"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row>
    <row r="115" spans="1:30" ht="13.5" customHeight="1"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row>
    <row r="116" spans="1:30" ht="13.5" customHeight="1"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row>
    <row r="117" spans="1:30" ht="13.5" customHeight="1"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row>
    <row r="118" spans="1:30" ht="13.5" customHeight="1"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row>
    <row r="119" spans="1:30" ht="13.5" customHeight="1"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row>
    <row r="120" spans="1:30" ht="13.5" customHeight="1"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ht="13.5" customHeight="1"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row>
    <row r="122" spans="1:30" ht="13.5" customHeight="1"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row>
    <row r="123" spans="1:30" ht="13.5" customHeight="1"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row>
    <row r="124" spans="1:30" ht="13.5" customHeight="1"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row>
    <row r="125" spans="1:30" ht="13.5" customHeight="1"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row>
    <row r="126" spans="1:30" ht="13.5" customHeight="1"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row>
    <row r="127" spans="1:30" ht="13.5" customHeight="1"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row>
    <row r="128" spans="1:30" ht="13.5" customHeight="1"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row>
    <row r="129" spans="1:30" ht="13.5" customHeight="1"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row>
    <row r="130" spans="1:30" ht="13.5" customHeight="1"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row>
    <row r="131" spans="1:30" ht="13.5" customHeight="1"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row>
    <row r="132" spans="1:30" ht="13.5" customHeight="1"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row>
    <row r="133" spans="1:30" ht="13.5" customHeight="1"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row>
    <row r="134" spans="1:30" ht="13.5" customHeight="1"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row>
    <row r="135" spans="1:30" ht="13.5" customHeight="1"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row>
    <row r="136" spans="1:30" ht="13.5" customHeight="1"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row>
    <row r="137" spans="1:30" ht="13.5" customHeight="1"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row>
    <row r="138" spans="1:30" ht="13.5" customHeight="1"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row>
    <row r="139" spans="1:30" ht="13.5" customHeight="1"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row>
    <row r="140" spans="1:30" ht="13.5" customHeight="1"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row>
    <row r="141" spans="1:30" ht="13.5" customHeight="1"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row>
    <row r="142" spans="1:30" ht="13.5" customHeight="1"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row>
    <row r="143" spans="1:30" ht="13.5" customHeight="1"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row>
    <row r="144" spans="1:30" ht="13.5" customHeight="1"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row>
    <row r="145" spans="1:30" ht="13.5" customHeight="1"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row>
    <row r="146" spans="1:30" ht="13.5" customHeight="1"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row>
    <row r="147" spans="1:30" ht="13.5" customHeight="1"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row>
    <row r="148" spans="1:30" ht="13.5" customHeight="1"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row>
    <row r="149" spans="1:30" ht="13.5" customHeight="1"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row>
    <row r="150" spans="1:30" ht="13.5" customHeight="1"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row>
    <row r="151" spans="1:30" ht="13.5" customHeight="1"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row>
    <row r="152" spans="1:30" ht="13.5" customHeight="1"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row>
    <row r="153" spans="1:30" ht="13.5" customHeight="1"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row>
    <row r="154" spans="1:30" ht="13.5" customHeight="1"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row>
    <row r="155" spans="1:30" ht="13.5" customHeight="1"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row>
    <row r="156" spans="1:30" ht="13.5" customHeight="1"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row>
    <row r="157" spans="1:30" ht="13.5" customHeight="1"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row>
    <row r="158" spans="1:30" ht="13.5" customHeight="1"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row>
    <row r="159" spans="1:30" ht="13.5" customHeight="1"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row>
    <row r="160" spans="1:30" ht="13.5" customHeight="1"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row>
    <row r="161" spans="1:30" ht="13.5" customHeight="1"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row>
    <row r="162" spans="1:30" ht="13.5" customHeight="1"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row>
    <row r="163" spans="1:30" ht="13.5" customHeight="1"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row>
    <row r="164" spans="1:30" ht="13.5" customHeight="1"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row>
    <row r="165" spans="1:30" ht="13.5" customHeight="1"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row>
    <row r="166" spans="1:30" ht="13.5" customHeight="1"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row>
    <row r="167" spans="1:30" ht="13.5" customHeight="1"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row>
    <row r="168" spans="1:30" ht="13.5" customHeight="1"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row>
    <row r="169" spans="1:30" ht="13.5" customHeight="1"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row>
    <row r="170" spans="1:30" ht="13.5" customHeight="1"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row>
    <row r="171" spans="1:30" ht="13.5" customHeight="1"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row>
    <row r="172" spans="1:30" ht="13.5" customHeight="1"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row>
    <row r="173" spans="1:30" ht="13.5" customHeight="1"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row>
    <row r="174" spans="1:30" ht="13.5" customHeight="1"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row>
    <row r="175" spans="1:30" ht="13.5" customHeight="1"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row>
    <row r="176" spans="1:30" ht="13.5" customHeight="1"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row>
    <row r="177" spans="1:30" ht="13.5" customHeight="1"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row>
    <row r="178" spans="1:30" ht="13.5" customHeight="1"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row>
    <row r="179" spans="1:30" ht="13.5" customHeight="1"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row>
    <row r="180" spans="1:30" ht="13.5" customHeight="1" x14ac:dyDescent="0.2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row>
    <row r="181" spans="1:30" ht="13.5" customHeight="1" x14ac:dyDescent="0.2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ht="13.5" customHeight="1" x14ac:dyDescent="0.2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row>
    <row r="183" spans="1:30" ht="13.5" customHeight="1" x14ac:dyDescent="0.2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30" ht="13.5" customHeight="1" x14ac:dyDescent="0.2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row>
    <row r="185" spans="1:30" ht="13.5" customHeight="1" x14ac:dyDescent="0.2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ht="13.5" customHeight="1" x14ac:dyDescent="0.2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row>
    <row r="187" spans="1:30" ht="13.5" customHeight="1" x14ac:dyDescent="0.2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row>
    <row r="188" spans="1:30" ht="13.5" customHeight="1" x14ac:dyDescent="0.2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row>
    <row r="189" spans="1:30" ht="13.5" customHeight="1" x14ac:dyDescent="0.2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row>
    <row r="190" spans="1:30" ht="13.5" customHeight="1" x14ac:dyDescent="0.2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row>
    <row r="191" spans="1:30" ht="13.5" customHeight="1" x14ac:dyDescent="0.2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row>
    <row r="192" spans="1:30" ht="13.5" customHeight="1" x14ac:dyDescent="0.2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row>
    <row r="193" spans="1:30" ht="13.5" customHeight="1" x14ac:dyDescent="0.2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row>
    <row r="194" spans="1:30" ht="13.5" customHeight="1" x14ac:dyDescent="0.2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row>
    <row r="195" spans="1:30" ht="13.5" customHeight="1" x14ac:dyDescent="0.2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row>
    <row r="196" spans="1:30" ht="13.5" customHeight="1" x14ac:dyDescent="0.2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row>
    <row r="197" spans="1:30" ht="13.5" customHeight="1" x14ac:dyDescent="0.2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row>
    <row r="198" spans="1:30" ht="13.5" customHeight="1" x14ac:dyDescent="0.2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row>
    <row r="199" spans="1:30" ht="13.5" customHeight="1" x14ac:dyDescent="0.2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row>
    <row r="200" spans="1:30" ht="13.5" customHeight="1" x14ac:dyDescent="0.2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row>
    <row r="201" spans="1:30" ht="13.5" customHeight="1" x14ac:dyDescent="0.2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row>
    <row r="202" spans="1:30" ht="13.5" customHeight="1" x14ac:dyDescent="0.2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row>
    <row r="203" spans="1:30" ht="13.5" customHeight="1" x14ac:dyDescent="0.2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row>
    <row r="204" spans="1:30" ht="13.5" customHeight="1" x14ac:dyDescent="0.2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row>
    <row r="205" spans="1:30" ht="13.5" customHeight="1" x14ac:dyDescent="0.2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row>
    <row r="206" spans="1:30" ht="13.5" customHeight="1" x14ac:dyDescent="0.2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row>
    <row r="207" spans="1:30" ht="13.5" customHeight="1" x14ac:dyDescent="0.2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row>
    <row r="208" spans="1:30" ht="13.5" customHeight="1" x14ac:dyDescent="0.2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row>
    <row r="209" spans="1:30" ht="13.5" customHeight="1" x14ac:dyDescent="0.2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row>
    <row r="210" spans="1:30" ht="13.5" customHeight="1" x14ac:dyDescent="0.2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row>
    <row r="211" spans="1:30" ht="13.5" customHeight="1" x14ac:dyDescent="0.2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row>
    <row r="212" spans="1:30" ht="13.5" customHeight="1" x14ac:dyDescent="0.2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row>
    <row r="213" spans="1:30" ht="13.5" customHeight="1" x14ac:dyDescent="0.2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row>
    <row r="214" spans="1:30" ht="13.5" customHeight="1" x14ac:dyDescent="0.2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row>
    <row r="215" spans="1:30" ht="13.5" customHeight="1" x14ac:dyDescent="0.2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row>
    <row r="216" spans="1:30" ht="13.5" customHeight="1" x14ac:dyDescent="0.2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row>
    <row r="217" spans="1:30" ht="13.5" customHeight="1" x14ac:dyDescent="0.2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row>
    <row r="218" spans="1:30" ht="13.5" customHeight="1" x14ac:dyDescent="0.2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row>
    <row r="219" spans="1:30" ht="13.5" customHeight="1" x14ac:dyDescent="0.2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row>
    <row r="220" spans="1:30" ht="13.5" customHeight="1" x14ac:dyDescent="0.2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row>
    <row r="221" spans="1:30" ht="13.5" customHeight="1" x14ac:dyDescent="0.2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row>
    <row r="222" spans="1:30" ht="13.5" customHeight="1" x14ac:dyDescent="0.2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row>
    <row r="223" spans="1:30" ht="13.5" customHeight="1" x14ac:dyDescent="0.2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row>
    <row r="224" spans="1:30" ht="13.5" customHeight="1" x14ac:dyDescent="0.2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row>
    <row r="225" spans="1:30" ht="13.5" customHeight="1" x14ac:dyDescent="0.2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row>
    <row r="226" spans="1:30" ht="13.5" customHeight="1" x14ac:dyDescent="0.2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row>
    <row r="227" spans="1:30" ht="13.5" customHeight="1" x14ac:dyDescent="0.2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row>
    <row r="228" spans="1:30" ht="13.5" customHeight="1"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row>
    <row r="229" spans="1:30" ht="13.5" customHeight="1"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row>
    <row r="230" spans="1:30" ht="13.5" customHeight="1" x14ac:dyDescent="0.2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row>
    <row r="231" spans="1:30" ht="13.5" customHeight="1" x14ac:dyDescent="0.2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row>
    <row r="232" spans="1:30" ht="13.5" customHeight="1" x14ac:dyDescent="0.2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row>
    <row r="233" spans="1:30" ht="13.5" customHeight="1" x14ac:dyDescent="0.2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row>
    <row r="234" spans="1:30" ht="13.5" customHeight="1" x14ac:dyDescent="0.2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row>
    <row r="235" spans="1:30" ht="13.5" customHeight="1" x14ac:dyDescent="0.2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row>
    <row r="236" spans="1:30" ht="13.5" customHeight="1" x14ac:dyDescent="0.2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row>
    <row r="237" spans="1:30" ht="13.5" customHeight="1" x14ac:dyDescent="0.2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row>
    <row r="238" spans="1:30" ht="13.5" customHeight="1" x14ac:dyDescent="0.2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row>
    <row r="239" spans="1:30" ht="13.5" customHeight="1" x14ac:dyDescent="0.2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row>
    <row r="240" spans="1:30" ht="13.5" customHeight="1" x14ac:dyDescent="0.2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row>
    <row r="241" spans="1:30" ht="13.5" customHeight="1" x14ac:dyDescent="0.2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row>
    <row r="242" spans="1:30" ht="13.5" customHeight="1" x14ac:dyDescent="0.2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row>
    <row r="243" spans="1:30" ht="13.5" customHeight="1" x14ac:dyDescent="0.2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row>
    <row r="244" spans="1:30" ht="13.5" customHeight="1" x14ac:dyDescent="0.2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row>
    <row r="245" spans="1:30" ht="13.5" customHeight="1" x14ac:dyDescent="0.2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row>
    <row r="246" spans="1:30" ht="13.5" customHeight="1" x14ac:dyDescent="0.2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row>
    <row r="247" spans="1:30" ht="13.5" customHeight="1" x14ac:dyDescent="0.2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row>
    <row r="248" spans="1:30" ht="13.5" customHeight="1" x14ac:dyDescent="0.2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row>
    <row r="249" spans="1:30" ht="13.5" customHeight="1" x14ac:dyDescent="0.2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row>
    <row r="250" spans="1:30" ht="13.5" customHeight="1" x14ac:dyDescent="0.2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row>
    <row r="251" spans="1:30" ht="13.5" customHeight="1" x14ac:dyDescent="0.2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row>
    <row r="252" spans="1:30" ht="13.5" customHeight="1" x14ac:dyDescent="0.2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row>
    <row r="253" spans="1:30" ht="13.5" customHeight="1" x14ac:dyDescent="0.2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row>
    <row r="254" spans="1:30" ht="13.5" customHeight="1" x14ac:dyDescent="0.2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row>
    <row r="255" spans="1:30" ht="13.5" customHeight="1"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row>
    <row r="256" spans="1:30" ht="13.5" customHeight="1"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row>
    <row r="257" spans="1:30" ht="13.5" customHeight="1" x14ac:dyDescent="0.2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row>
    <row r="258" spans="1:30" ht="13.5" customHeight="1" x14ac:dyDescent="0.2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row>
    <row r="259" spans="1:30" ht="13.5" customHeight="1" x14ac:dyDescent="0.2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row>
    <row r="260" spans="1:30" ht="13.5" customHeight="1" x14ac:dyDescent="0.2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row>
    <row r="261" spans="1:30" ht="13.5" customHeight="1" x14ac:dyDescent="0.2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row>
    <row r="262" spans="1:30" ht="13.5" customHeight="1" x14ac:dyDescent="0.2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row>
    <row r="263" spans="1:30" ht="13.5" customHeight="1" x14ac:dyDescent="0.2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row>
    <row r="264" spans="1:30" ht="13.5" customHeight="1" x14ac:dyDescent="0.2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row>
    <row r="265" spans="1:30" ht="13.5" customHeight="1" x14ac:dyDescent="0.2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row>
    <row r="266" spans="1:30" ht="13.5" customHeight="1" x14ac:dyDescent="0.2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row>
    <row r="267" spans="1:30" ht="13.5" customHeight="1" x14ac:dyDescent="0.2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row>
    <row r="268" spans="1:30" ht="13.5" customHeight="1" x14ac:dyDescent="0.2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row>
    <row r="269" spans="1:30" ht="13.5" customHeight="1" x14ac:dyDescent="0.2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row>
    <row r="270" spans="1:30" ht="13.5" customHeight="1" x14ac:dyDescent="0.2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row>
    <row r="271" spans="1:30" ht="13.5" customHeight="1" x14ac:dyDescent="0.2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row>
    <row r="272" spans="1:30" ht="13.5" customHeight="1" x14ac:dyDescent="0.2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row>
    <row r="273" spans="1:30" ht="13.5" customHeight="1" x14ac:dyDescent="0.2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row>
    <row r="274" spans="1:30" ht="13.5" customHeight="1" x14ac:dyDescent="0.2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row>
    <row r="275" spans="1:30" ht="13.5" customHeight="1" x14ac:dyDescent="0.2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row>
    <row r="276" spans="1:30" ht="13.5" customHeight="1" x14ac:dyDescent="0.2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row>
    <row r="277" spans="1:30" ht="13.5" customHeight="1" x14ac:dyDescent="0.2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row>
    <row r="278" spans="1:30" ht="13.5" customHeight="1" x14ac:dyDescent="0.2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row>
    <row r="279" spans="1:30" ht="13.5" customHeight="1" x14ac:dyDescent="0.2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row>
    <row r="280" spans="1:30" ht="13.5" customHeight="1" x14ac:dyDescent="0.2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row>
    <row r="281" spans="1:30" ht="13.5" customHeight="1" x14ac:dyDescent="0.2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row>
    <row r="282" spans="1:30" ht="13.5" customHeight="1" x14ac:dyDescent="0.2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row>
    <row r="283" spans="1:30" ht="13.5" customHeight="1" x14ac:dyDescent="0.2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row>
    <row r="284" spans="1:30" ht="13.5" customHeight="1" x14ac:dyDescent="0.2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row>
    <row r="285" spans="1:30" ht="13.5" customHeight="1" x14ac:dyDescent="0.2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row>
    <row r="286" spans="1:30" ht="13.5" customHeight="1" x14ac:dyDescent="0.2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row>
    <row r="287" spans="1:30" ht="13.5" customHeight="1" x14ac:dyDescent="0.2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row>
    <row r="288" spans="1:30" ht="13.5" customHeight="1" x14ac:dyDescent="0.2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row>
    <row r="289" spans="1:30" ht="13.5" customHeight="1" x14ac:dyDescent="0.2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row>
    <row r="290" spans="1:30" ht="13.5" customHeight="1" x14ac:dyDescent="0.2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row>
    <row r="291" spans="1:30" ht="13.5" customHeight="1" x14ac:dyDescent="0.2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row>
    <row r="292" spans="1:30" ht="13.5" customHeight="1" x14ac:dyDescent="0.2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row>
    <row r="293" spans="1:30" ht="13.5" customHeight="1" x14ac:dyDescent="0.2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row>
    <row r="294" spans="1:30" ht="13.5" customHeight="1" x14ac:dyDescent="0.2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row>
    <row r="295" spans="1:30" ht="13.5" customHeight="1" x14ac:dyDescent="0.2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row>
    <row r="296" spans="1:30" ht="13.5" customHeight="1" x14ac:dyDescent="0.2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row>
    <row r="297" spans="1:30" ht="13.5" customHeight="1" x14ac:dyDescent="0.2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row>
    <row r="298" spans="1:30" ht="13.5" customHeight="1" x14ac:dyDescent="0.2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row>
    <row r="299" spans="1:30" ht="13.5" customHeight="1" x14ac:dyDescent="0.2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row>
    <row r="300" spans="1:30" ht="13.5" customHeight="1" x14ac:dyDescent="0.2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row>
    <row r="301" spans="1:30" ht="13.5" customHeight="1" x14ac:dyDescent="0.2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row>
    <row r="302" spans="1:30" ht="13.5" customHeight="1" x14ac:dyDescent="0.2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row>
    <row r="303" spans="1:30" ht="13.5" customHeight="1" x14ac:dyDescent="0.2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row>
    <row r="304" spans="1:30" ht="13.5" customHeight="1" x14ac:dyDescent="0.2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row>
    <row r="305" spans="1:30" ht="13.5" customHeight="1" x14ac:dyDescent="0.2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row>
    <row r="306" spans="1:30" ht="13.5" customHeight="1" x14ac:dyDescent="0.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row>
    <row r="307" spans="1:30" ht="13.5" customHeight="1" x14ac:dyDescent="0.2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row>
    <row r="308" spans="1:30" ht="13.5" customHeight="1" x14ac:dyDescent="0.2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row>
    <row r="309" spans="1:30" ht="13.5" customHeight="1" x14ac:dyDescent="0.2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row>
    <row r="310" spans="1:30" ht="13.5" customHeight="1" x14ac:dyDescent="0.2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row>
    <row r="311" spans="1:30" ht="13.5" customHeight="1" x14ac:dyDescent="0.2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row>
    <row r="312" spans="1:30" ht="13.5" customHeight="1" x14ac:dyDescent="0.2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row>
    <row r="313" spans="1:30" ht="13.5" customHeight="1" x14ac:dyDescent="0.2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row>
    <row r="314" spans="1:30" ht="13.5" customHeight="1" x14ac:dyDescent="0.2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row>
    <row r="315" spans="1:30" ht="13.5" customHeight="1" x14ac:dyDescent="0.2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row>
    <row r="316" spans="1:30" ht="13.5" customHeight="1" x14ac:dyDescent="0.2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row>
    <row r="317" spans="1:30" ht="13.5" customHeight="1" x14ac:dyDescent="0.2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row>
    <row r="318" spans="1:30" ht="13.5" customHeight="1" x14ac:dyDescent="0.2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row>
    <row r="319" spans="1:30" ht="13.5" customHeight="1" x14ac:dyDescent="0.2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row>
    <row r="320" spans="1:30" ht="13.5" customHeight="1" x14ac:dyDescent="0.2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row>
    <row r="321" spans="1:30" ht="13.5" customHeight="1" x14ac:dyDescent="0.2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row>
    <row r="322" spans="1:30" ht="13.5" customHeight="1" x14ac:dyDescent="0.2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row>
    <row r="323" spans="1:30" ht="13.5" customHeight="1" x14ac:dyDescent="0.2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row>
    <row r="324" spans="1:30" ht="13.5" customHeight="1" x14ac:dyDescent="0.2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row>
    <row r="325" spans="1:30" ht="13.5" customHeight="1" x14ac:dyDescent="0.2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row>
    <row r="326" spans="1:30" ht="13.5" customHeight="1" x14ac:dyDescent="0.2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row>
    <row r="327" spans="1:30" ht="13.5" customHeight="1" x14ac:dyDescent="0.2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row>
    <row r="328" spans="1:30" ht="13.5" customHeight="1" x14ac:dyDescent="0.2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row>
    <row r="329" spans="1:30" ht="13.5" customHeight="1" x14ac:dyDescent="0.2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row>
    <row r="330" spans="1:30" ht="13.5" customHeight="1" x14ac:dyDescent="0.2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row>
    <row r="331" spans="1:30" ht="13.5" customHeight="1" x14ac:dyDescent="0.2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row>
    <row r="332" spans="1:30" ht="13.5" customHeight="1" x14ac:dyDescent="0.2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row>
    <row r="333" spans="1:30" ht="13.5" customHeight="1" x14ac:dyDescent="0.2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row>
    <row r="334" spans="1:30" ht="13.5" customHeight="1" x14ac:dyDescent="0.2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row>
    <row r="335" spans="1:30" ht="13.5" customHeight="1" x14ac:dyDescent="0.2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row>
    <row r="336" spans="1:30" ht="13.5" customHeight="1" x14ac:dyDescent="0.2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row>
    <row r="337" spans="1:30" ht="13.5" customHeight="1" x14ac:dyDescent="0.2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row>
    <row r="338" spans="1:30" ht="13.5" customHeight="1" x14ac:dyDescent="0.2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row>
    <row r="339" spans="1:30" ht="13.5" customHeight="1" x14ac:dyDescent="0.2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row>
    <row r="340" spans="1:30" ht="13.5" customHeight="1" x14ac:dyDescent="0.2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row>
    <row r="341" spans="1:30" ht="13.5" customHeight="1" x14ac:dyDescent="0.2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row>
    <row r="342" spans="1:30" ht="13.5" customHeight="1" x14ac:dyDescent="0.2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row>
    <row r="343" spans="1:30" ht="13.5" customHeight="1" x14ac:dyDescent="0.2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row>
    <row r="344" spans="1:30" ht="13.5" customHeight="1" x14ac:dyDescent="0.2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row>
    <row r="345" spans="1:30" ht="13.5" customHeight="1" x14ac:dyDescent="0.2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row>
    <row r="346" spans="1:30" ht="13.5" customHeight="1" x14ac:dyDescent="0.2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row>
    <row r="347" spans="1:30" ht="13.5" customHeight="1" x14ac:dyDescent="0.2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row>
    <row r="348" spans="1:30" ht="13.5" customHeight="1" x14ac:dyDescent="0.2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row>
    <row r="349" spans="1:30" ht="13.5" customHeight="1" x14ac:dyDescent="0.2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row>
    <row r="350" spans="1:30" ht="13.5" customHeight="1" x14ac:dyDescent="0.2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row>
    <row r="351" spans="1:30" ht="13.5" customHeight="1" x14ac:dyDescent="0.2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row>
    <row r="352" spans="1:30" ht="13.5" customHeight="1" x14ac:dyDescent="0.2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row>
    <row r="353" spans="1:30" ht="13.5" customHeight="1" x14ac:dyDescent="0.2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row>
    <row r="354" spans="1:30" ht="13.5" customHeight="1" x14ac:dyDescent="0.2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row>
    <row r="355" spans="1:30" ht="13.5" customHeight="1" x14ac:dyDescent="0.2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row>
    <row r="356" spans="1:30" ht="13.5" customHeight="1" x14ac:dyDescent="0.2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row>
    <row r="357" spans="1:30" ht="13.5" customHeight="1" x14ac:dyDescent="0.2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row>
    <row r="358" spans="1:30" ht="13.5" customHeight="1" x14ac:dyDescent="0.2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row>
    <row r="359" spans="1:30" ht="13.5" customHeight="1" x14ac:dyDescent="0.2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row>
    <row r="360" spans="1:30" ht="13.5" customHeight="1" x14ac:dyDescent="0.2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row>
    <row r="361" spans="1:30" ht="13.5" customHeight="1" x14ac:dyDescent="0.2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row>
    <row r="362" spans="1:30" ht="13.5" customHeight="1" x14ac:dyDescent="0.2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row>
    <row r="363" spans="1:30" ht="13.5" customHeight="1" x14ac:dyDescent="0.2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row>
    <row r="364" spans="1:30" ht="13.5" customHeight="1" x14ac:dyDescent="0.2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row>
    <row r="365" spans="1:30" ht="13.5" customHeight="1" x14ac:dyDescent="0.2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row>
    <row r="366" spans="1:30" ht="13.5" customHeight="1" x14ac:dyDescent="0.2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row>
    <row r="367" spans="1:30" ht="13.5" customHeight="1" x14ac:dyDescent="0.2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row>
    <row r="368" spans="1:30" ht="13.5" customHeight="1" x14ac:dyDescent="0.2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row>
    <row r="369" spans="1:30" ht="13.5" customHeight="1" x14ac:dyDescent="0.2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row>
    <row r="370" spans="1:30" ht="13.5" customHeight="1" x14ac:dyDescent="0.2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row>
    <row r="371" spans="1:30" ht="13.5" customHeight="1" x14ac:dyDescent="0.2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row>
    <row r="372" spans="1:30" ht="13.5" customHeight="1" x14ac:dyDescent="0.2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row>
    <row r="373" spans="1:30" ht="13.5" customHeight="1" x14ac:dyDescent="0.2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row>
    <row r="374" spans="1:30" ht="13.5" customHeight="1" x14ac:dyDescent="0.2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row>
    <row r="375" spans="1:30" ht="13.5" customHeight="1" x14ac:dyDescent="0.2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row>
    <row r="376" spans="1:30" ht="13.5" customHeight="1" x14ac:dyDescent="0.2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row>
    <row r="377" spans="1:30" ht="13.5" customHeight="1" x14ac:dyDescent="0.2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row>
    <row r="378" spans="1:30" ht="13.5" customHeight="1" x14ac:dyDescent="0.2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row>
    <row r="379" spans="1:30" ht="13.5" customHeight="1" x14ac:dyDescent="0.2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row>
    <row r="380" spans="1:30" ht="13.5" customHeight="1" x14ac:dyDescent="0.2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row>
    <row r="381" spans="1:30" ht="13.5" customHeight="1" x14ac:dyDescent="0.2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row>
    <row r="382" spans="1:30" ht="13.5" customHeight="1" x14ac:dyDescent="0.2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row>
    <row r="383" spans="1:30" ht="13.5" customHeight="1" x14ac:dyDescent="0.2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row>
    <row r="384" spans="1:30" ht="13.5" customHeight="1" x14ac:dyDescent="0.2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row>
    <row r="385" spans="1:30" ht="13.5" customHeight="1" x14ac:dyDescent="0.2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row>
    <row r="386" spans="1:30" ht="13.5" customHeight="1" x14ac:dyDescent="0.2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row>
    <row r="387" spans="1:30" ht="13.5" customHeight="1" x14ac:dyDescent="0.2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row>
    <row r="388" spans="1:30" ht="13.5" customHeight="1" x14ac:dyDescent="0.2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row>
    <row r="389" spans="1:30" ht="13.5" customHeight="1" x14ac:dyDescent="0.2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row>
    <row r="390" spans="1:30" ht="13.5" customHeight="1" x14ac:dyDescent="0.2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row>
    <row r="391" spans="1:30" ht="13.5" customHeight="1" x14ac:dyDescent="0.2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row>
    <row r="392" spans="1:30" ht="13.5" customHeight="1" x14ac:dyDescent="0.2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row>
    <row r="393" spans="1:30" ht="13.5" customHeight="1" x14ac:dyDescent="0.2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row>
    <row r="394" spans="1:30" ht="13.5" customHeight="1" x14ac:dyDescent="0.2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row>
    <row r="395" spans="1:30" ht="13.5" customHeight="1" x14ac:dyDescent="0.2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row>
    <row r="396" spans="1:30" ht="13.5" customHeight="1" x14ac:dyDescent="0.2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row>
    <row r="397" spans="1:30" ht="13.5" customHeight="1" x14ac:dyDescent="0.2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row>
    <row r="398" spans="1:30" ht="13.5" customHeight="1" x14ac:dyDescent="0.2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row>
    <row r="399" spans="1:30" ht="13.5" customHeight="1" x14ac:dyDescent="0.2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row>
    <row r="400" spans="1:30" ht="13.5" customHeight="1" x14ac:dyDescent="0.2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row>
    <row r="401" spans="1:30" ht="13.5" customHeight="1" x14ac:dyDescent="0.2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row>
    <row r="402" spans="1:30" ht="13.5" customHeight="1" x14ac:dyDescent="0.2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row>
    <row r="403" spans="1:30" ht="13.5" customHeight="1" x14ac:dyDescent="0.2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row>
    <row r="404" spans="1:30" ht="13.5" customHeight="1" x14ac:dyDescent="0.2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row>
    <row r="405" spans="1:30" ht="13.5" customHeight="1" x14ac:dyDescent="0.2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row>
    <row r="406" spans="1:30" ht="13.5" customHeight="1" x14ac:dyDescent="0.2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row>
    <row r="407" spans="1:30" ht="13.5" customHeight="1" x14ac:dyDescent="0.2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row>
    <row r="408" spans="1:30" ht="13.5" customHeight="1" x14ac:dyDescent="0.2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row>
    <row r="409" spans="1:30" ht="13.5" customHeight="1" x14ac:dyDescent="0.2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row>
    <row r="410" spans="1:30" ht="13.5" customHeight="1" x14ac:dyDescent="0.2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row>
    <row r="411" spans="1:30" ht="13.5" customHeight="1" x14ac:dyDescent="0.2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row>
    <row r="412" spans="1:30" ht="13.5" customHeight="1" x14ac:dyDescent="0.2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row>
    <row r="413" spans="1:30" ht="13.5" customHeight="1" x14ac:dyDescent="0.2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row>
    <row r="414" spans="1:30" ht="13.5" customHeight="1" x14ac:dyDescent="0.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row>
    <row r="415" spans="1:30" ht="13.5" customHeight="1" x14ac:dyDescent="0.2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row>
    <row r="416" spans="1:30" ht="13.5" customHeight="1" x14ac:dyDescent="0.2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row>
    <row r="417" spans="1:30" ht="13.5" customHeight="1" x14ac:dyDescent="0.2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row>
    <row r="418" spans="1:30" ht="13.5" customHeight="1" x14ac:dyDescent="0.2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row>
    <row r="419" spans="1:30" ht="13.5" customHeight="1" x14ac:dyDescent="0.2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row>
    <row r="420" spans="1:30" ht="13.5" customHeight="1" x14ac:dyDescent="0.2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row>
    <row r="421" spans="1:30" ht="13.5" customHeight="1" x14ac:dyDescent="0.2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row>
    <row r="422" spans="1:30" ht="13.5" customHeight="1" x14ac:dyDescent="0.2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row>
    <row r="423" spans="1:30" ht="13.5" customHeight="1" x14ac:dyDescent="0.2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row>
    <row r="424" spans="1:30" ht="13.5" customHeight="1" x14ac:dyDescent="0.2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row>
    <row r="425" spans="1:30" ht="13.5" customHeight="1" x14ac:dyDescent="0.2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row>
    <row r="426" spans="1:30" ht="13.5" customHeight="1" x14ac:dyDescent="0.2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row>
    <row r="427" spans="1:30" ht="13.5" customHeight="1" x14ac:dyDescent="0.2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row>
    <row r="428" spans="1:30" ht="13.5" customHeight="1" x14ac:dyDescent="0.2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row>
    <row r="429" spans="1:30" ht="13.5" customHeight="1" x14ac:dyDescent="0.2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row>
    <row r="430" spans="1:30" ht="13.5" customHeight="1" x14ac:dyDescent="0.2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row>
    <row r="431" spans="1:30" ht="13.5" customHeight="1" x14ac:dyDescent="0.2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row>
    <row r="432" spans="1:30" ht="13.5" customHeight="1" x14ac:dyDescent="0.2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row>
    <row r="433" spans="1:30" ht="13.5" customHeight="1" x14ac:dyDescent="0.2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row>
    <row r="434" spans="1:30" ht="13.5" customHeight="1" x14ac:dyDescent="0.2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row>
    <row r="435" spans="1:30" ht="13.5" customHeight="1" x14ac:dyDescent="0.2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row>
    <row r="436" spans="1:30" ht="13.5" customHeight="1" x14ac:dyDescent="0.2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row>
    <row r="437" spans="1:30" ht="13.5" customHeight="1" x14ac:dyDescent="0.2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row>
    <row r="438" spans="1:30" ht="13.5" customHeight="1" x14ac:dyDescent="0.2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row>
    <row r="439" spans="1:30" ht="13.5" customHeight="1" x14ac:dyDescent="0.2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row>
    <row r="440" spans="1:30" ht="13.5" customHeight="1" x14ac:dyDescent="0.2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row>
    <row r="441" spans="1:30" ht="13.5" customHeight="1" x14ac:dyDescent="0.2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row>
    <row r="442" spans="1:30" ht="13.5" customHeight="1" x14ac:dyDescent="0.2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row>
    <row r="443" spans="1:30" ht="13.5" customHeight="1" x14ac:dyDescent="0.2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row>
    <row r="444" spans="1:30" ht="13.5" customHeight="1" x14ac:dyDescent="0.2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row>
    <row r="445" spans="1:30" ht="13.5" customHeight="1" x14ac:dyDescent="0.2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row>
    <row r="446" spans="1:30" ht="13.5" customHeight="1" x14ac:dyDescent="0.2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row>
    <row r="447" spans="1:30" ht="13.5" customHeight="1" x14ac:dyDescent="0.2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row>
    <row r="448" spans="1:30" ht="13.5" customHeight="1" x14ac:dyDescent="0.2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row>
    <row r="449" spans="1:30" ht="13.5" customHeight="1" x14ac:dyDescent="0.2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row>
    <row r="450" spans="1:30" ht="13.5" customHeight="1" x14ac:dyDescent="0.2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row>
    <row r="451" spans="1:30" ht="13.5" customHeight="1" x14ac:dyDescent="0.2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row>
    <row r="452" spans="1:30" ht="13.5" customHeight="1" x14ac:dyDescent="0.2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row>
    <row r="453" spans="1:30" ht="13.5" customHeight="1" x14ac:dyDescent="0.2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row>
    <row r="454" spans="1:30" ht="13.5" customHeight="1" x14ac:dyDescent="0.2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row>
    <row r="455" spans="1:30" ht="13.5" customHeight="1" x14ac:dyDescent="0.2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row>
    <row r="456" spans="1:30" ht="13.5" customHeight="1" x14ac:dyDescent="0.2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row>
    <row r="457" spans="1:30" ht="13.5" customHeight="1" x14ac:dyDescent="0.2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row>
    <row r="458" spans="1:30" ht="13.5" customHeight="1" x14ac:dyDescent="0.2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row>
    <row r="459" spans="1:30" ht="13.5" customHeight="1" x14ac:dyDescent="0.2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row>
    <row r="460" spans="1:30" ht="13.5" customHeight="1" x14ac:dyDescent="0.2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row>
    <row r="461" spans="1:30" ht="13.5" customHeight="1" x14ac:dyDescent="0.2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row>
    <row r="462" spans="1:30" ht="13.5" customHeight="1" x14ac:dyDescent="0.2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row>
    <row r="463" spans="1:30" ht="13.5" customHeight="1" x14ac:dyDescent="0.2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row>
    <row r="464" spans="1:30" ht="13.5" customHeight="1" x14ac:dyDescent="0.2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row>
    <row r="465" spans="1:30" ht="13.5" customHeight="1" x14ac:dyDescent="0.2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row>
    <row r="466" spans="1:30" ht="13.5" customHeight="1" x14ac:dyDescent="0.2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row>
    <row r="467" spans="1:30" ht="13.5" customHeight="1" x14ac:dyDescent="0.2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row>
    <row r="468" spans="1:30" ht="13.5" customHeight="1" x14ac:dyDescent="0.2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row>
    <row r="469" spans="1:30" ht="13.5" customHeight="1" x14ac:dyDescent="0.2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row>
    <row r="470" spans="1:30" ht="13.5" customHeight="1" x14ac:dyDescent="0.2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row>
    <row r="471" spans="1:30" ht="13.5" customHeight="1" x14ac:dyDescent="0.2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row>
    <row r="472" spans="1:30" ht="13.5" customHeight="1" x14ac:dyDescent="0.2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row>
    <row r="473" spans="1:30" ht="13.5" customHeight="1" x14ac:dyDescent="0.2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row>
    <row r="474" spans="1:30" ht="13.5" customHeight="1" x14ac:dyDescent="0.2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row>
    <row r="475" spans="1:30" ht="13.5" customHeight="1" x14ac:dyDescent="0.2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row>
    <row r="476" spans="1:30" ht="13.5" customHeight="1" x14ac:dyDescent="0.2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row>
    <row r="477" spans="1:30" ht="13.5" customHeight="1" x14ac:dyDescent="0.2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row>
    <row r="478" spans="1:30" ht="13.5" customHeight="1" x14ac:dyDescent="0.2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row>
    <row r="479" spans="1:30" ht="13.5" customHeight="1" x14ac:dyDescent="0.2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row>
    <row r="480" spans="1:30" ht="13.5" customHeight="1" x14ac:dyDescent="0.2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row>
    <row r="481" spans="1:30" ht="13.5" customHeight="1" x14ac:dyDescent="0.2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row>
    <row r="482" spans="1:30" ht="13.5" customHeight="1" x14ac:dyDescent="0.2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row>
    <row r="483" spans="1:30" ht="13.5" customHeight="1" x14ac:dyDescent="0.2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row>
    <row r="484" spans="1:30" ht="13.5" customHeight="1" x14ac:dyDescent="0.2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row>
    <row r="485" spans="1:30" ht="13.5" customHeight="1" x14ac:dyDescent="0.2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row>
    <row r="486" spans="1:30" ht="13.5" customHeight="1" x14ac:dyDescent="0.2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row>
    <row r="487" spans="1:30" ht="13.5" customHeight="1" x14ac:dyDescent="0.2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row>
    <row r="488" spans="1:30" ht="13.5" customHeight="1" x14ac:dyDescent="0.2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row>
    <row r="489" spans="1:30" ht="13.5" customHeight="1" x14ac:dyDescent="0.2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row>
    <row r="490" spans="1:30" ht="13.5" customHeight="1" x14ac:dyDescent="0.2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row>
    <row r="491" spans="1:30" ht="13.5" customHeight="1" x14ac:dyDescent="0.2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row>
    <row r="492" spans="1:30" ht="13.5" customHeight="1" x14ac:dyDescent="0.2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row>
    <row r="493" spans="1:30" ht="13.5" customHeight="1" x14ac:dyDescent="0.2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row>
    <row r="494" spans="1:30" ht="13.5" customHeight="1" x14ac:dyDescent="0.2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row>
    <row r="495" spans="1:30" ht="13.5" customHeight="1" x14ac:dyDescent="0.2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row>
    <row r="496" spans="1:30" ht="13.5" customHeight="1" x14ac:dyDescent="0.2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row>
    <row r="497" spans="1:30" ht="13.5" customHeight="1" x14ac:dyDescent="0.2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row>
    <row r="498" spans="1:30" ht="13.5" customHeight="1" x14ac:dyDescent="0.2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row>
    <row r="499" spans="1:30" ht="13.5" customHeight="1" x14ac:dyDescent="0.2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row>
    <row r="500" spans="1:30" ht="13.5" customHeight="1" x14ac:dyDescent="0.2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row>
    <row r="501" spans="1:30" ht="13.5" customHeight="1" x14ac:dyDescent="0.2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row>
    <row r="502" spans="1:30" ht="13.5" customHeight="1" x14ac:dyDescent="0.2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row>
    <row r="503" spans="1:30" ht="13.5" customHeight="1" x14ac:dyDescent="0.2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row>
    <row r="504" spans="1:30" ht="13.5" customHeight="1" x14ac:dyDescent="0.2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row>
    <row r="505" spans="1:30" ht="13.5" customHeight="1" x14ac:dyDescent="0.2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row>
    <row r="506" spans="1:30" ht="13.5" customHeight="1" x14ac:dyDescent="0.2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row>
    <row r="507" spans="1:30" ht="13.5" customHeight="1" x14ac:dyDescent="0.2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row>
    <row r="508" spans="1:30" ht="13.5" customHeight="1" x14ac:dyDescent="0.2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row>
    <row r="509" spans="1:30" ht="13.5" customHeight="1" x14ac:dyDescent="0.2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row>
    <row r="510" spans="1:30" ht="13.5" customHeight="1" x14ac:dyDescent="0.2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row>
    <row r="511" spans="1:30" ht="13.5" customHeight="1" x14ac:dyDescent="0.2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row>
    <row r="512" spans="1:30" ht="13.5" customHeight="1" x14ac:dyDescent="0.2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row>
    <row r="513" spans="1:30" ht="13.5" customHeight="1" x14ac:dyDescent="0.2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row>
    <row r="514" spans="1:30" ht="13.5" customHeight="1" x14ac:dyDescent="0.2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row>
    <row r="515" spans="1:30" ht="13.5" customHeight="1" x14ac:dyDescent="0.2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row>
    <row r="516" spans="1:30" ht="13.5" customHeight="1" x14ac:dyDescent="0.2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row>
    <row r="517" spans="1:30" ht="13.5" customHeight="1" x14ac:dyDescent="0.2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row>
    <row r="518" spans="1:30" ht="13.5" customHeight="1" x14ac:dyDescent="0.2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row>
    <row r="519" spans="1:30" ht="13.5" customHeight="1" x14ac:dyDescent="0.2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row>
    <row r="520" spans="1:30" ht="13.5" customHeight="1" x14ac:dyDescent="0.2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row>
    <row r="521" spans="1:30" ht="13.5" customHeight="1" x14ac:dyDescent="0.2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row>
    <row r="522" spans="1:30" ht="13.5" customHeight="1" x14ac:dyDescent="0.2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row>
    <row r="523" spans="1:30" ht="13.5" customHeight="1" x14ac:dyDescent="0.2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row>
    <row r="524" spans="1:30" ht="13.5" customHeight="1" x14ac:dyDescent="0.2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row>
    <row r="525" spans="1:30" ht="13.5" customHeight="1" x14ac:dyDescent="0.2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row>
    <row r="526" spans="1:30" ht="13.5" customHeight="1" x14ac:dyDescent="0.2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row>
    <row r="527" spans="1:30" ht="13.5" customHeight="1" x14ac:dyDescent="0.2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row>
    <row r="528" spans="1:30" ht="13.5" customHeight="1" x14ac:dyDescent="0.2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row>
    <row r="529" spans="1:30" ht="13.5" customHeight="1" x14ac:dyDescent="0.2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row>
    <row r="530" spans="1:30" ht="13.5" customHeight="1" x14ac:dyDescent="0.2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row>
    <row r="531" spans="1:30" ht="13.5" customHeight="1" x14ac:dyDescent="0.2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row>
    <row r="532" spans="1:30" ht="13.5" customHeight="1" x14ac:dyDescent="0.2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row>
    <row r="533" spans="1:30" ht="13.5" customHeight="1" x14ac:dyDescent="0.2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row>
    <row r="534" spans="1:30" ht="13.5" customHeight="1" x14ac:dyDescent="0.2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row>
    <row r="535" spans="1:30" ht="13.5" customHeight="1" x14ac:dyDescent="0.2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row>
    <row r="536" spans="1:30" ht="13.5" customHeight="1" x14ac:dyDescent="0.2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row>
    <row r="537" spans="1:30" ht="13.5" customHeight="1" x14ac:dyDescent="0.2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row>
    <row r="538" spans="1:30" ht="13.5" customHeight="1" x14ac:dyDescent="0.2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row>
    <row r="539" spans="1:30" ht="13.5" customHeight="1" x14ac:dyDescent="0.2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row>
    <row r="540" spans="1:30" ht="13.5" customHeight="1" x14ac:dyDescent="0.2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row>
    <row r="541" spans="1:30" ht="13.5" customHeight="1" x14ac:dyDescent="0.2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row>
    <row r="542" spans="1:30" ht="13.5" customHeight="1" x14ac:dyDescent="0.2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row>
    <row r="543" spans="1:30" ht="13.5" customHeight="1" x14ac:dyDescent="0.2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row>
    <row r="544" spans="1:30" ht="13.5" customHeight="1" x14ac:dyDescent="0.2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row>
    <row r="545" spans="1:30" ht="13.5" customHeight="1" x14ac:dyDescent="0.2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row>
    <row r="546" spans="1:30" ht="13.5" customHeight="1" x14ac:dyDescent="0.2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row>
    <row r="547" spans="1:30" ht="13.5" customHeight="1" x14ac:dyDescent="0.2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row>
    <row r="548" spans="1:30" ht="13.5" customHeight="1" x14ac:dyDescent="0.2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row>
    <row r="549" spans="1:30" ht="13.5" customHeight="1" x14ac:dyDescent="0.2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row>
    <row r="550" spans="1:30" ht="13.5" customHeight="1" x14ac:dyDescent="0.2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row>
    <row r="551" spans="1:30" ht="13.5" customHeight="1" x14ac:dyDescent="0.2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row>
    <row r="552" spans="1:30" ht="13.5" customHeight="1" x14ac:dyDescent="0.2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row>
    <row r="553" spans="1:30" ht="13.5" customHeight="1" x14ac:dyDescent="0.2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row>
    <row r="554" spans="1:30" ht="13.5" customHeight="1" x14ac:dyDescent="0.2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row>
    <row r="555" spans="1:30" ht="13.5" customHeight="1" x14ac:dyDescent="0.2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row>
    <row r="556" spans="1:30" ht="13.5" customHeight="1" x14ac:dyDescent="0.2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row>
    <row r="557" spans="1:30" ht="13.5" customHeight="1" x14ac:dyDescent="0.2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row>
    <row r="558" spans="1:30" ht="13.5" customHeight="1" x14ac:dyDescent="0.2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row>
    <row r="559" spans="1:30" ht="13.5" customHeight="1" x14ac:dyDescent="0.2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row>
    <row r="560" spans="1:30" ht="13.5" customHeight="1" x14ac:dyDescent="0.2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row>
    <row r="561" spans="1:30" ht="13.5" customHeight="1" x14ac:dyDescent="0.2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row>
    <row r="562" spans="1:30" ht="13.5" customHeight="1" x14ac:dyDescent="0.2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row>
    <row r="563" spans="1:30" ht="13.5" customHeight="1" x14ac:dyDescent="0.2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row>
    <row r="564" spans="1:30" ht="13.5" customHeight="1" x14ac:dyDescent="0.2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row>
    <row r="565" spans="1:30" ht="13.5" customHeight="1" x14ac:dyDescent="0.2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row>
    <row r="566" spans="1:30" ht="13.5" customHeight="1" x14ac:dyDescent="0.2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row>
    <row r="567" spans="1:30" ht="13.5" customHeight="1" x14ac:dyDescent="0.2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row>
    <row r="568" spans="1:30" ht="13.5" customHeight="1" x14ac:dyDescent="0.2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row>
    <row r="569" spans="1:30" ht="13.5" customHeight="1" x14ac:dyDescent="0.2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row>
    <row r="570" spans="1:30" ht="13.5" customHeight="1" x14ac:dyDescent="0.2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row>
    <row r="571" spans="1:30" ht="13.5" customHeight="1" x14ac:dyDescent="0.2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row>
    <row r="572" spans="1:30" ht="13.5" customHeight="1" x14ac:dyDescent="0.2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row>
    <row r="573" spans="1:30" ht="13.5" customHeight="1" x14ac:dyDescent="0.2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row>
    <row r="574" spans="1:30" ht="13.5" customHeight="1" x14ac:dyDescent="0.2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row>
    <row r="575" spans="1:30" ht="13.5" customHeight="1" x14ac:dyDescent="0.2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row>
    <row r="576" spans="1:30" ht="13.5" customHeight="1" x14ac:dyDescent="0.2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row>
    <row r="577" spans="1:30" ht="13.5" customHeight="1" x14ac:dyDescent="0.2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row>
    <row r="578" spans="1:30" ht="13.5" customHeight="1" x14ac:dyDescent="0.2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row>
    <row r="579" spans="1:30" ht="13.5" customHeight="1" x14ac:dyDescent="0.2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row>
    <row r="580" spans="1:30" ht="13.5" customHeight="1" x14ac:dyDescent="0.2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row>
    <row r="581" spans="1:30" ht="13.5" customHeight="1" x14ac:dyDescent="0.2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row>
    <row r="582" spans="1:30" ht="13.5" customHeight="1" x14ac:dyDescent="0.2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row>
    <row r="583" spans="1:30" ht="13.5" customHeight="1" x14ac:dyDescent="0.2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row>
    <row r="584" spans="1:30" ht="13.5" customHeight="1" x14ac:dyDescent="0.2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row>
    <row r="585" spans="1:30" ht="13.5" customHeight="1" x14ac:dyDescent="0.2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row>
    <row r="586" spans="1:30" ht="13.5" customHeight="1" x14ac:dyDescent="0.2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row>
    <row r="587" spans="1:30" ht="13.5" customHeight="1" x14ac:dyDescent="0.2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row>
    <row r="588" spans="1:30" ht="13.5" customHeight="1" x14ac:dyDescent="0.2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row>
    <row r="589" spans="1:30" ht="13.5" customHeight="1" x14ac:dyDescent="0.2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row>
    <row r="590" spans="1:30" ht="13.5" customHeight="1" x14ac:dyDescent="0.2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row>
    <row r="591" spans="1:30" ht="13.5" customHeight="1" x14ac:dyDescent="0.2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row>
    <row r="592" spans="1:30" ht="13.5" customHeight="1" x14ac:dyDescent="0.2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row>
    <row r="593" spans="1:30" ht="13.5" customHeight="1" x14ac:dyDescent="0.2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row>
    <row r="594" spans="1:30" ht="13.5" customHeight="1" x14ac:dyDescent="0.2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row>
    <row r="595" spans="1:30" ht="13.5" customHeight="1" x14ac:dyDescent="0.2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row>
    <row r="596" spans="1:30" ht="13.5" customHeight="1" x14ac:dyDescent="0.2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row>
    <row r="597" spans="1:30" ht="13.5" customHeight="1" x14ac:dyDescent="0.2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row>
    <row r="598" spans="1:30" ht="13.5" customHeight="1" x14ac:dyDescent="0.2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row>
    <row r="599" spans="1:30" ht="13.5" customHeight="1" x14ac:dyDescent="0.2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row>
    <row r="600" spans="1:30" ht="13.5" customHeight="1" x14ac:dyDescent="0.2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row>
    <row r="601" spans="1:30" ht="13.5" customHeight="1" x14ac:dyDescent="0.2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row>
    <row r="602" spans="1:30" ht="13.5" customHeight="1" x14ac:dyDescent="0.2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row>
    <row r="603" spans="1:30" ht="13.5" customHeight="1" x14ac:dyDescent="0.2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row>
    <row r="604" spans="1:30" ht="13.5" customHeight="1" x14ac:dyDescent="0.2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row>
    <row r="605" spans="1:30" ht="13.5" customHeight="1" x14ac:dyDescent="0.2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row>
    <row r="606" spans="1:30" ht="13.5" customHeight="1" x14ac:dyDescent="0.2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row>
    <row r="607" spans="1:30" ht="13.5" customHeight="1" x14ac:dyDescent="0.2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row>
    <row r="608" spans="1:30" ht="13.5" customHeight="1" x14ac:dyDescent="0.2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row>
    <row r="609" spans="1:30" ht="13.5" customHeight="1" x14ac:dyDescent="0.2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row>
    <row r="610" spans="1:30" ht="13.5" customHeight="1" x14ac:dyDescent="0.2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row>
    <row r="611" spans="1:30" ht="13.5" customHeight="1" x14ac:dyDescent="0.2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row>
    <row r="612" spans="1:30" ht="13.5" customHeight="1" x14ac:dyDescent="0.2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row>
    <row r="613" spans="1:30" ht="13.5" customHeight="1" x14ac:dyDescent="0.2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row>
    <row r="614" spans="1:30" ht="13.5" customHeight="1" x14ac:dyDescent="0.2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row>
    <row r="615" spans="1:30" ht="13.5" customHeight="1" x14ac:dyDescent="0.2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row>
    <row r="616" spans="1:30" ht="13.5" customHeight="1" x14ac:dyDescent="0.2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row>
    <row r="617" spans="1:30" ht="13.5" customHeight="1" x14ac:dyDescent="0.2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row>
    <row r="618" spans="1:30" ht="13.5" customHeight="1" x14ac:dyDescent="0.2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row>
    <row r="619" spans="1:30" ht="13.5" customHeight="1" x14ac:dyDescent="0.2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row>
    <row r="620" spans="1:30" ht="13.5" customHeight="1" x14ac:dyDescent="0.2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row>
    <row r="621" spans="1:30" ht="13.5" customHeight="1" x14ac:dyDescent="0.2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row>
    <row r="622" spans="1:30" ht="13.5" customHeight="1" x14ac:dyDescent="0.2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row>
    <row r="623" spans="1:30" ht="13.5" customHeight="1" x14ac:dyDescent="0.2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row>
    <row r="624" spans="1:30" ht="13.5" customHeight="1" x14ac:dyDescent="0.2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row>
    <row r="625" spans="1:30" ht="13.5" customHeight="1" x14ac:dyDescent="0.2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row>
    <row r="626" spans="1:30" ht="13.5" customHeight="1" x14ac:dyDescent="0.2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row>
    <row r="627" spans="1:30" ht="13.5" customHeight="1" x14ac:dyDescent="0.2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row>
    <row r="628" spans="1:30" ht="13.5" customHeight="1" x14ac:dyDescent="0.2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row>
    <row r="629" spans="1:30" ht="13.5" customHeight="1" x14ac:dyDescent="0.2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row>
    <row r="630" spans="1:30" ht="13.5" customHeight="1" x14ac:dyDescent="0.2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row>
    <row r="631" spans="1:30" ht="13.5" customHeight="1" x14ac:dyDescent="0.2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row>
    <row r="632" spans="1:30" ht="13.5" customHeight="1" x14ac:dyDescent="0.2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row>
    <row r="633" spans="1:30" ht="13.5" customHeight="1" x14ac:dyDescent="0.2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row>
    <row r="634" spans="1:30" ht="13.5" customHeight="1" x14ac:dyDescent="0.2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row>
    <row r="635" spans="1:30" ht="13.5" customHeight="1" x14ac:dyDescent="0.2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row>
    <row r="636" spans="1:30" ht="13.5" customHeight="1" x14ac:dyDescent="0.2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row>
    <row r="637" spans="1:30" ht="13.5" customHeight="1" x14ac:dyDescent="0.2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row>
    <row r="638" spans="1:30" ht="13.5" customHeight="1" x14ac:dyDescent="0.2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row>
    <row r="639" spans="1:30" ht="13.5" customHeight="1" x14ac:dyDescent="0.2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row>
    <row r="640" spans="1:30" ht="13.5" customHeight="1" x14ac:dyDescent="0.2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row>
    <row r="641" spans="1:30" ht="13.5" customHeight="1" x14ac:dyDescent="0.2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row>
    <row r="642" spans="1:30" ht="13.5" customHeight="1" x14ac:dyDescent="0.2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row>
    <row r="643" spans="1:30" ht="13.5" customHeight="1" x14ac:dyDescent="0.2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row>
    <row r="644" spans="1:30" ht="13.5" customHeight="1" x14ac:dyDescent="0.2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row>
    <row r="645" spans="1:30" ht="13.5" customHeight="1" x14ac:dyDescent="0.2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row>
    <row r="646" spans="1:30" ht="13.5" customHeight="1" x14ac:dyDescent="0.2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row>
    <row r="647" spans="1:30" ht="13.5" customHeight="1" x14ac:dyDescent="0.2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row>
    <row r="648" spans="1:30" ht="13.5" customHeight="1" x14ac:dyDescent="0.2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row>
    <row r="649" spans="1:30" ht="13.5" customHeight="1" x14ac:dyDescent="0.2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row>
    <row r="650" spans="1:30" ht="13.5" customHeight="1" x14ac:dyDescent="0.2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row>
    <row r="651" spans="1:30" ht="13.5" customHeight="1" x14ac:dyDescent="0.2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row>
    <row r="652" spans="1:30" ht="13.5" customHeight="1" x14ac:dyDescent="0.2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row>
    <row r="653" spans="1:30" ht="13.5" customHeight="1" x14ac:dyDescent="0.2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row>
    <row r="654" spans="1:30" ht="13.5" customHeight="1" x14ac:dyDescent="0.2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row>
    <row r="655" spans="1:30" ht="13.5" customHeight="1" x14ac:dyDescent="0.2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row>
    <row r="656" spans="1:30" ht="13.5" customHeight="1" x14ac:dyDescent="0.2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row>
    <row r="657" spans="1:30" ht="13.5" customHeight="1" x14ac:dyDescent="0.2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row>
    <row r="658" spans="1:30" ht="13.5" customHeight="1" x14ac:dyDescent="0.2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row>
    <row r="659" spans="1:30" ht="13.5" customHeight="1" x14ac:dyDescent="0.2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row>
    <row r="660" spans="1:30" ht="13.5" customHeight="1" x14ac:dyDescent="0.2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row>
    <row r="661" spans="1:30" ht="13.5" customHeight="1" x14ac:dyDescent="0.2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row>
    <row r="662" spans="1:30" ht="13.5" customHeight="1" x14ac:dyDescent="0.2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row>
    <row r="663" spans="1:30" ht="13.5" customHeight="1" x14ac:dyDescent="0.2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row>
    <row r="664" spans="1:30" ht="13.5" customHeight="1" x14ac:dyDescent="0.2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row>
    <row r="665" spans="1:30" ht="13.5" customHeight="1" x14ac:dyDescent="0.2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row>
    <row r="666" spans="1:30" ht="13.5" customHeight="1" x14ac:dyDescent="0.2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row>
    <row r="667" spans="1:30" ht="13.5" customHeight="1" x14ac:dyDescent="0.2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row>
    <row r="668" spans="1:30" ht="13.5" customHeight="1" x14ac:dyDescent="0.2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row>
    <row r="669" spans="1:30" ht="13.5" customHeight="1" x14ac:dyDescent="0.2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row>
    <row r="670" spans="1:30" ht="13.5" customHeight="1" x14ac:dyDescent="0.2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row>
    <row r="671" spans="1:30" ht="13.5" customHeight="1" x14ac:dyDescent="0.2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row>
    <row r="672" spans="1:30" ht="13.5" customHeight="1" x14ac:dyDescent="0.2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row>
    <row r="673" spans="1:30" ht="13.5" customHeight="1" x14ac:dyDescent="0.2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row>
    <row r="674" spans="1:30" ht="13.5" customHeight="1" x14ac:dyDescent="0.2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row>
    <row r="675" spans="1:30" ht="13.5" customHeight="1" x14ac:dyDescent="0.2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row>
    <row r="676" spans="1:30" ht="13.5" customHeight="1" x14ac:dyDescent="0.2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row>
    <row r="677" spans="1:30" ht="13.5" customHeight="1" x14ac:dyDescent="0.2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row>
    <row r="678" spans="1:30" ht="13.5" customHeight="1" x14ac:dyDescent="0.2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row>
    <row r="679" spans="1:30" ht="13.5" customHeight="1" x14ac:dyDescent="0.2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row>
    <row r="680" spans="1:30" ht="13.5" customHeight="1" x14ac:dyDescent="0.2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row>
    <row r="681" spans="1:30" ht="13.5" customHeight="1" x14ac:dyDescent="0.2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row>
    <row r="682" spans="1:30" ht="13.5" customHeight="1" x14ac:dyDescent="0.2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row>
    <row r="683" spans="1:30" ht="13.5" customHeight="1" x14ac:dyDescent="0.2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row>
    <row r="684" spans="1:30" ht="13.5" customHeight="1" x14ac:dyDescent="0.2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row>
    <row r="685" spans="1:30" ht="13.5" customHeight="1" x14ac:dyDescent="0.2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row>
    <row r="686" spans="1:30" ht="13.5" customHeight="1" x14ac:dyDescent="0.2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row>
    <row r="687" spans="1:30" ht="13.5" customHeight="1" x14ac:dyDescent="0.2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row>
    <row r="688" spans="1:30" ht="13.5" customHeight="1" x14ac:dyDescent="0.2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row>
    <row r="689" spans="1:30" ht="13.5" customHeight="1" x14ac:dyDescent="0.2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row>
    <row r="690" spans="1:30" ht="13.5" customHeight="1" x14ac:dyDescent="0.2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row>
    <row r="691" spans="1:30" ht="13.5" customHeight="1" x14ac:dyDescent="0.2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row>
    <row r="692" spans="1:30" ht="13.5" customHeight="1" x14ac:dyDescent="0.2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row>
    <row r="693" spans="1:30" ht="13.5" customHeight="1" x14ac:dyDescent="0.2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row>
    <row r="694" spans="1:30" ht="13.5" customHeight="1" x14ac:dyDescent="0.2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row>
    <row r="695" spans="1:30" ht="13.5" customHeight="1" x14ac:dyDescent="0.2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row>
    <row r="696" spans="1:30" ht="13.5" customHeight="1" x14ac:dyDescent="0.2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row>
    <row r="697" spans="1:30" ht="13.5" customHeight="1" x14ac:dyDescent="0.2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row>
    <row r="698" spans="1:30" ht="13.5" customHeight="1" x14ac:dyDescent="0.2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row>
    <row r="699" spans="1:30" ht="13.5" customHeight="1" x14ac:dyDescent="0.2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row>
    <row r="700" spans="1:30" ht="13.5" customHeight="1" x14ac:dyDescent="0.2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row>
    <row r="701" spans="1:30" ht="13.5" customHeight="1" x14ac:dyDescent="0.2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row>
    <row r="702" spans="1:30" ht="13.5" customHeight="1" x14ac:dyDescent="0.2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row>
    <row r="703" spans="1:30" ht="13.5" customHeight="1" x14ac:dyDescent="0.2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row>
    <row r="704" spans="1:30" ht="13.5" customHeight="1" x14ac:dyDescent="0.2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row>
    <row r="705" spans="1:30" ht="13.5" customHeight="1" x14ac:dyDescent="0.2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row>
    <row r="706" spans="1:30" ht="13.5" customHeight="1" x14ac:dyDescent="0.2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row>
    <row r="707" spans="1:30" ht="13.5" customHeight="1" x14ac:dyDescent="0.2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row>
    <row r="708" spans="1:30" ht="13.5" customHeight="1" x14ac:dyDescent="0.2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row>
    <row r="709" spans="1:30" ht="13.5" customHeight="1" x14ac:dyDescent="0.2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row>
    <row r="710" spans="1:30" ht="13.5" customHeight="1" x14ac:dyDescent="0.2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row>
    <row r="711" spans="1:30" ht="13.5" customHeight="1" x14ac:dyDescent="0.2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row>
    <row r="712" spans="1:30" ht="13.5" customHeight="1" x14ac:dyDescent="0.2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row>
    <row r="713" spans="1:30" ht="13.5" customHeight="1" x14ac:dyDescent="0.2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row>
    <row r="714" spans="1:30" ht="13.5" customHeight="1" x14ac:dyDescent="0.2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row>
    <row r="715" spans="1:30" ht="13.5" customHeight="1" x14ac:dyDescent="0.2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row>
    <row r="716" spans="1:30" ht="13.5" customHeight="1" x14ac:dyDescent="0.2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row>
    <row r="717" spans="1:30" ht="13.5" customHeight="1" x14ac:dyDescent="0.2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row>
    <row r="718" spans="1:30" ht="13.5" customHeight="1" x14ac:dyDescent="0.2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row>
    <row r="719" spans="1:30" ht="13.5" customHeight="1" x14ac:dyDescent="0.2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row>
    <row r="720" spans="1:30" ht="13.5" customHeight="1" x14ac:dyDescent="0.2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row>
    <row r="721" spans="1:30" ht="13.5" customHeight="1" x14ac:dyDescent="0.2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row>
    <row r="722" spans="1:30" ht="13.5" customHeight="1" x14ac:dyDescent="0.2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row>
    <row r="723" spans="1:30" ht="13.5" customHeight="1" x14ac:dyDescent="0.2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row>
    <row r="724" spans="1:30" ht="13.5" customHeight="1" x14ac:dyDescent="0.2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row>
    <row r="725" spans="1:30" ht="13.5" customHeight="1" x14ac:dyDescent="0.2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row>
    <row r="726" spans="1:30" ht="13.5" customHeight="1" x14ac:dyDescent="0.2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row>
    <row r="727" spans="1:30" ht="13.5" customHeight="1" x14ac:dyDescent="0.2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row>
    <row r="728" spans="1:30" ht="13.5" customHeight="1" x14ac:dyDescent="0.2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row>
    <row r="729" spans="1:30" ht="13.5" customHeight="1" x14ac:dyDescent="0.2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row>
    <row r="730" spans="1:30" ht="13.5" customHeight="1" x14ac:dyDescent="0.2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row>
    <row r="731" spans="1:30" ht="13.5" customHeight="1" x14ac:dyDescent="0.2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row>
    <row r="732" spans="1:30" ht="13.5" customHeight="1" x14ac:dyDescent="0.2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row>
    <row r="733" spans="1:30" ht="13.5" customHeight="1" x14ac:dyDescent="0.2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row>
    <row r="734" spans="1:30" ht="13.5" customHeight="1" x14ac:dyDescent="0.2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row>
    <row r="735" spans="1:30" ht="13.5" customHeight="1" x14ac:dyDescent="0.2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row>
    <row r="736" spans="1:30" ht="13.5" customHeight="1" x14ac:dyDescent="0.2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row>
    <row r="737" spans="1:30" ht="13.5" customHeight="1" x14ac:dyDescent="0.2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row>
    <row r="738" spans="1:30" ht="13.5" customHeight="1" x14ac:dyDescent="0.2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row>
    <row r="739" spans="1:30" ht="13.5" customHeight="1" x14ac:dyDescent="0.2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row>
    <row r="740" spans="1:30" ht="13.5" customHeight="1" x14ac:dyDescent="0.2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row>
    <row r="741" spans="1:30" ht="13.5" customHeight="1" x14ac:dyDescent="0.2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row>
    <row r="742" spans="1:30" ht="13.5" customHeight="1" x14ac:dyDescent="0.2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row>
    <row r="743" spans="1:30" ht="13.5" customHeight="1" x14ac:dyDescent="0.2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row>
    <row r="744" spans="1:30" ht="13.5" customHeight="1" x14ac:dyDescent="0.2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row>
    <row r="745" spans="1:30" ht="13.5" customHeight="1" x14ac:dyDescent="0.2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row>
    <row r="746" spans="1:30" ht="13.5" customHeight="1" x14ac:dyDescent="0.2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row>
    <row r="747" spans="1:30" ht="13.5" customHeight="1" x14ac:dyDescent="0.2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row>
    <row r="748" spans="1:30" ht="13.5" customHeight="1" x14ac:dyDescent="0.2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row>
    <row r="749" spans="1:30" ht="13.5" customHeight="1" x14ac:dyDescent="0.2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row>
    <row r="750" spans="1:30" ht="13.5" customHeight="1" x14ac:dyDescent="0.2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row>
    <row r="751" spans="1:30" ht="13.5" customHeight="1" x14ac:dyDescent="0.2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row>
    <row r="752" spans="1:30" ht="13.5" customHeight="1" x14ac:dyDescent="0.2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row>
    <row r="753" spans="1:30" ht="13.5" customHeight="1" x14ac:dyDescent="0.2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row>
    <row r="754" spans="1:30" ht="13.5" customHeight="1" x14ac:dyDescent="0.2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row>
    <row r="755" spans="1:30" ht="13.5" customHeight="1" x14ac:dyDescent="0.2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row>
    <row r="756" spans="1:30" ht="13.5" customHeight="1" x14ac:dyDescent="0.2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row>
    <row r="757" spans="1:30" ht="13.5" customHeight="1" x14ac:dyDescent="0.2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row>
    <row r="758" spans="1:30" ht="13.5" customHeight="1" x14ac:dyDescent="0.2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row>
    <row r="759" spans="1:30" ht="13.5" customHeight="1" x14ac:dyDescent="0.2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row>
    <row r="760" spans="1:30" ht="13.5" customHeight="1" x14ac:dyDescent="0.2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row>
    <row r="761" spans="1:30" ht="13.5" customHeight="1" x14ac:dyDescent="0.2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row>
    <row r="762" spans="1:30" ht="13.5" customHeight="1" x14ac:dyDescent="0.2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row>
    <row r="763" spans="1:30" ht="13.5" customHeight="1" x14ac:dyDescent="0.2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row>
    <row r="764" spans="1:30" ht="13.5" customHeight="1" x14ac:dyDescent="0.2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row>
    <row r="765" spans="1:30" ht="13.5" customHeight="1" x14ac:dyDescent="0.2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row>
    <row r="766" spans="1:30" ht="13.5" customHeight="1" x14ac:dyDescent="0.2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row>
    <row r="767" spans="1:30" ht="13.5" customHeight="1" x14ac:dyDescent="0.2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row>
    <row r="768" spans="1:30" ht="13.5" customHeight="1" x14ac:dyDescent="0.2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row>
    <row r="769" spans="1:30" ht="13.5" customHeight="1" x14ac:dyDescent="0.2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row>
    <row r="770" spans="1:30" ht="13.5" customHeight="1" x14ac:dyDescent="0.2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row>
    <row r="771" spans="1:30" ht="13.5" customHeight="1" x14ac:dyDescent="0.2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row>
    <row r="772" spans="1:30" ht="13.5" customHeight="1" x14ac:dyDescent="0.2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row>
    <row r="773" spans="1:30" ht="13.5" customHeight="1" x14ac:dyDescent="0.2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row>
    <row r="774" spans="1:30" ht="13.5" customHeight="1" x14ac:dyDescent="0.2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row>
    <row r="775" spans="1:30" ht="13.5" customHeight="1" x14ac:dyDescent="0.2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row>
    <row r="776" spans="1:30" ht="13.5" customHeight="1" x14ac:dyDescent="0.2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row>
    <row r="777" spans="1:30" ht="13.5" customHeight="1" x14ac:dyDescent="0.2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row>
    <row r="778" spans="1:30" ht="13.5" customHeight="1" x14ac:dyDescent="0.2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row>
    <row r="779" spans="1:30" ht="13.5" customHeight="1" x14ac:dyDescent="0.2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row>
    <row r="780" spans="1:30" ht="13.5" customHeight="1" x14ac:dyDescent="0.2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row>
    <row r="781" spans="1:30" ht="13.5" customHeight="1" x14ac:dyDescent="0.2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row>
    <row r="782" spans="1:30" ht="13.5" customHeight="1" x14ac:dyDescent="0.2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row>
    <row r="783" spans="1:30" ht="13.5" customHeight="1" x14ac:dyDescent="0.2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row>
    <row r="784" spans="1:30" ht="13.5" customHeight="1" x14ac:dyDescent="0.2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row>
    <row r="785" spans="1:30" ht="13.5" customHeight="1" x14ac:dyDescent="0.2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row>
    <row r="786" spans="1:30" ht="13.5" customHeight="1" x14ac:dyDescent="0.2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row>
    <row r="787" spans="1:30" ht="13.5" customHeight="1" x14ac:dyDescent="0.2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row>
    <row r="788" spans="1:30" ht="13.5" customHeight="1" x14ac:dyDescent="0.2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row>
    <row r="789" spans="1:30" ht="13.5" customHeight="1" x14ac:dyDescent="0.2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row>
    <row r="790" spans="1:30" ht="13.5" customHeight="1" x14ac:dyDescent="0.2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row>
    <row r="791" spans="1:30" ht="13.5" customHeight="1" x14ac:dyDescent="0.2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row>
    <row r="792" spans="1:30" ht="13.5" customHeight="1" x14ac:dyDescent="0.2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row>
    <row r="793" spans="1:30" ht="13.5" customHeight="1" x14ac:dyDescent="0.2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row>
    <row r="794" spans="1:30" ht="13.5" customHeight="1" x14ac:dyDescent="0.2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row>
    <row r="795" spans="1:30" ht="13.5" customHeight="1" x14ac:dyDescent="0.2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row>
    <row r="796" spans="1:30" ht="13.5" customHeight="1" x14ac:dyDescent="0.2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row>
    <row r="797" spans="1:30" ht="13.5" customHeight="1" x14ac:dyDescent="0.2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row>
    <row r="798" spans="1:30" ht="13.5" customHeight="1" x14ac:dyDescent="0.2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row>
    <row r="799" spans="1:30" ht="13.5" customHeight="1" x14ac:dyDescent="0.2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row>
    <row r="800" spans="1:30" ht="13.5" customHeight="1" x14ac:dyDescent="0.2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row>
    <row r="801" spans="1:30" ht="13.5" customHeight="1" x14ac:dyDescent="0.2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row>
    <row r="802" spans="1:30" ht="13.5" customHeight="1" x14ac:dyDescent="0.2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row>
    <row r="803" spans="1:30" ht="13.5" customHeight="1" x14ac:dyDescent="0.2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row>
    <row r="804" spans="1:30" ht="13.5" customHeight="1" x14ac:dyDescent="0.2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row>
    <row r="805" spans="1:30" ht="13.5" customHeight="1" x14ac:dyDescent="0.2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row>
    <row r="806" spans="1:30" ht="13.5" customHeight="1" x14ac:dyDescent="0.2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row>
    <row r="807" spans="1:30" ht="13.5" customHeight="1" x14ac:dyDescent="0.2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row>
    <row r="808" spans="1:30" ht="13.5" customHeight="1" x14ac:dyDescent="0.2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row>
    <row r="809" spans="1:30" ht="13.5" customHeight="1" x14ac:dyDescent="0.2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row>
    <row r="810" spans="1:30" ht="13.5" customHeight="1" x14ac:dyDescent="0.2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row>
    <row r="811" spans="1:30" ht="13.5" customHeight="1" x14ac:dyDescent="0.2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row>
    <row r="812" spans="1:30" ht="13.5" customHeight="1" x14ac:dyDescent="0.2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row>
    <row r="813" spans="1:30" ht="13.5" customHeight="1" x14ac:dyDescent="0.2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row>
    <row r="814" spans="1:30" ht="13.5" customHeight="1" x14ac:dyDescent="0.2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row>
    <row r="815" spans="1:30" ht="13.5" customHeight="1" x14ac:dyDescent="0.2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row>
    <row r="816" spans="1:30" ht="13.5" customHeight="1" x14ac:dyDescent="0.2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row>
    <row r="817" spans="1:30" ht="13.5" customHeight="1" x14ac:dyDescent="0.2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row>
    <row r="818" spans="1:30" ht="13.5" customHeight="1" x14ac:dyDescent="0.2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row>
    <row r="819" spans="1:30" ht="13.5" customHeight="1" x14ac:dyDescent="0.2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row>
    <row r="820" spans="1:30" ht="13.5" customHeight="1" x14ac:dyDescent="0.2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row>
    <row r="821" spans="1:30" ht="13.5" customHeight="1" x14ac:dyDescent="0.2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row>
    <row r="822" spans="1:30" ht="13.5" customHeight="1" x14ac:dyDescent="0.2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row>
    <row r="823" spans="1:30" ht="13.5" customHeight="1" x14ac:dyDescent="0.2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row>
    <row r="824" spans="1:30" ht="13.5" customHeight="1" x14ac:dyDescent="0.2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row>
    <row r="825" spans="1:30" ht="13.5" customHeight="1" x14ac:dyDescent="0.2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row>
    <row r="826" spans="1:30" ht="13.5" customHeight="1" x14ac:dyDescent="0.2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row>
    <row r="827" spans="1:30" ht="13.5" customHeight="1" x14ac:dyDescent="0.2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row>
    <row r="828" spans="1:30" ht="13.5" customHeight="1" x14ac:dyDescent="0.2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row>
    <row r="829" spans="1:30" ht="13.5" customHeight="1" x14ac:dyDescent="0.2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row>
    <row r="830" spans="1:30" ht="13.5" customHeight="1" x14ac:dyDescent="0.2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row>
    <row r="831" spans="1:30" ht="13.5" customHeight="1" x14ac:dyDescent="0.2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row>
    <row r="832" spans="1:30" ht="13.5" customHeight="1" x14ac:dyDescent="0.2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row>
    <row r="833" spans="1:30" ht="13.5" customHeight="1" x14ac:dyDescent="0.2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row>
    <row r="834" spans="1:30" ht="13.5" customHeight="1" x14ac:dyDescent="0.2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row>
    <row r="835" spans="1:30" ht="13.5" customHeight="1" x14ac:dyDescent="0.2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row>
    <row r="836" spans="1:30" ht="13.5" customHeight="1" x14ac:dyDescent="0.2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row>
    <row r="837" spans="1:30" ht="13.5" customHeight="1" x14ac:dyDescent="0.2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row>
    <row r="838" spans="1:30" ht="13.5" customHeight="1" x14ac:dyDescent="0.2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row>
    <row r="839" spans="1:30" ht="13.5" customHeight="1" x14ac:dyDescent="0.2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row>
    <row r="840" spans="1:30" ht="13.5" customHeight="1" x14ac:dyDescent="0.2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row>
    <row r="841" spans="1:30" ht="13.5" customHeight="1" x14ac:dyDescent="0.2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row>
    <row r="842" spans="1:30" ht="13.5" customHeight="1" x14ac:dyDescent="0.2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row>
    <row r="843" spans="1:30" ht="13.5" customHeight="1" x14ac:dyDescent="0.2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row>
    <row r="844" spans="1:30" ht="13.5" customHeight="1" x14ac:dyDescent="0.2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row>
    <row r="845" spans="1:30" ht="13.5" customHeight="1" x14ac:dyDescent="0.2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row>
    <row r="846" spans="1:30" ht="13.5" customHeight="1" x14ac:dyDescent="0.2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row>
    <row r="847" spans="1:30" ht="13.5" customHeight="1" x14ac:dyDescent="0.2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row>
    <row r="848" spans="1:30" ht="13.5" customHeight="1" x14ac:dyDescent="0.2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row>
    <row r="849" spans="1:30" ht="13.5" customHeight="1" x14ac:dyDescent="0.2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row>
    <row r="850" spans="1:30" ht="13.5" customHeight="1" x14ac:dyDescent="0.2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row>
    <row r="851" spans="1:30" ht="13.5" customHeight="1" x14ac:dyDescent="0.2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row>
    <row r="852" spans="1:30" ht="13.5" customHeight="1" x14ac:dyDescent="0.2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row>
    <row r="853" spans="1:30" ht="13.5" customHeight="1" x14ac:dyDescent="0.2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row>
    <row r="854" spans="1:30" ht="13.5" customHeight="1" x14ac:dyDescent="0.2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row>
    <row r="855" spans="1:30" ht="13.5" customHeight="1" x14ac:dyDescent="0.2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row>
    <row r="856" spans="1:30" ht="13.5" customHeight="1" x14ac:dyDescent="0.2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row>
    <row r="857" spans="1:30" ht="13.5" customHeight="1" x14ac:dyDescent="0.2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row>
    <row r="858" spans="1:30" ht="13.5" customHeight="1" x14ac:dyDescent="0.2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row>
    <row r="859" spans="1:30" ht="13.5" customHeight="1" x14ac:dyDescent="0.2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row>
    <row r="860" spans="1:30" ht="13.5" customHeight="1" x14ac:dyDescent="0.2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row>
    <row r="861" spans="1:30" ht="13.5" customHeight="1" x14ac:dyDescent="0.2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row>
    <row r="862" spans="1:30" ht="13.5" customHeight="1" x14ac:dyDescent="0.2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row>
    <row r="863" spans="1:30" ht="13.5" customHeight="1" x14ac:dyDescent="0.2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row>
    <row r="864" spans="1:30" ht="13.5" customHeight="1" x14ac:dyDescent="0.2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row>
    <row r="865" spans="1:30" ht="13.5" customHeight="1" x14ac:dyDescent="0.2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row>
    <row r="866" spans="1:30" ht="13.5" customHeight="1" x14ac:dyDescent="0.2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row>
    <row r="867" spans="1:30" ht="13.5" customHeight="1" x14ac:dyDescent="0.2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row>
    <row r="868" spans="1:30" ht="13.5" customHeight="1" x14ac:dyDescent="0.2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row>
    <row r="869" spans="1:30" ht="13.5" customHeight="1" x14ac:dyDescent="0.2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row>
    <row r="870" spans="1:30" ht="13.5" customHeight="1" x14ac:dyDescent="0.2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row>
    <row r="871" spans="1:30" ht="13.5" customHeight="1" x14ac:dyDescent="0.2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row>
    <row r="872" spans="1:30" ht="13.5" customHeight="1" x14ac:dyDescent="0.2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row>
    <row r="873" spans="1:30" ht="13.5" customHeight="1" x14ac:dyDescent="0.2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row>
    <row r="874" spans="1:30" ht="13.5" customHeight="1" x14ac:dyDescent="0.2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row>
    <row r="875" spans="1:30" ht="13.5" customHeight="1" x14ac:dyDescent="0.2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row>
    <row r="876" spans="1:30" ht="13.5" customHeight="1" x14ac:dyDescent="0.2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row>
    <row r="877" spans="1:30" ht="13.5" customHeight="1" x14ac:dyDescent="0.2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row>
    <row r="878" spans="1:30" ht="13.5" customHeight="1" x14ac:dyDescent="0.2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row>
    <row r="879" spans="1:30" ht="13.5" customHeight="1" x14ac:dyDescent="0.2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row>
    <row r="880" spans="1:30" ht="13.5" customHeight="1" x14ac:dyDescent="0.2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row>
    <row r="881" spans="1:30" ht="13.5" customHeight="1" x14ac:dyDescent="0.2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row>
    <row r="882" spans="1:30" ht="13.5" customHeight="1" x14ac:dyDescent="0.2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row>
    <row r="883" spans="1:30" ht="13.5" customHeight="1" x14ac:dyDescent="0.2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row>
    <row r="884" spans="1:30" ht="13.5" customHeight="1" x14ac:dyDescent="0.2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row>
    <row r="885" spans="1:30" ht="13.5" customHeight="1" x14ac:dyDescent="0.2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row>
    <row r="886" spans="1:30" ht="13.5" customHeight="1" x14ac:dyDescent="0.2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row>
    <row r="887" spans="1:30" ht="13.5" customHeight="1" x14ac:dyDescent="0.2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row>
    <row r="888" spans="1:30" ht="13.5" customHeight="1" x14ac:dyDescent="0.2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row>
    <row r="889" spans="1:30" ht="13.5" customHeight="1" x14ac:dyDescent="0.2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row>
    <row r="890" spans="1:30" ht="13.5" customHeight="1" x14ac:dyDescent="0.2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row>
    <row r="891" spans="1:30" ht="13.5" customHeight="1" x14ac:dyDescent="0.2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row>
    <row r="892" spans="1:30" ht="13.5" customHeight="1" x14ac:dyDescent="0.2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row>
    <row r="893" spans="1:30" ht="13.5" customHeight="1" x14ac:dyDescent="0.2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row>
    <row r="894" spans="1:30" ht="13.5" customHeight="1" x14ac:dyDescent="0.2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row>
    <row r="895" spans="1:30" ht="13.5" customHeight="1" x14ac:dyDescent="0.2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row>
    <row r="896" spans="1:30" ht="13.5" customHeight="1" x14ac:dyDescent="0.2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row>
    <row r="897" spans="1:30" ht="13.5" customHeight="1" x14ac:dyDescent="0.2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row>
    <row r="898" spans="1:30" ht="13.5" customHeight="1" x14ac:dyDescent="0.2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row>
    <row r="899" spans="1:30" ht="13.5" customHeight="1" x14ac:dyDescent="0.2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row>
    <row r="900" spans="1:30" ht="13.5" customHeight="1" x14ac:dyDescent="0.2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row>
    <row r="901" spans="1:30" ht="13.5" customHeight="1" x14ac:dyDescent="0.2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row>
    <row r="902" spans="1:30" ht="13.5" customHeight="1" x14ac:dyDescent="0.2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row>
    <row r="903" spans="1:30" ht="13.5" customHeight="1" x14ac:dyDescent="0.2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row>
    <row r="904" spans="1:30" ht="13.5" customHeight="1" x14ac:dyDescent="0.2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row>
    <row r="905" spans="1:30" ht="13.5" customHeight="1" x14ac:dyDescent="0.2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row>
    <row r="906" spans="1:30" ht="13.5" customHeight="1" x14ac:dyDescent="0.2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row>
    <row r="907" spans="1:30" ht="13.5" customHeight="1" x14ac:dyDescent="0.2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row>
    <row r="908" spans="1:30" ht="13.5" customHeight="1" x14ac:dyDescent="0.2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row>
    <row r="909" spans="1:30" ht="13.5" customHeight="1" x14ac:dyDescent="0.2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row>
    <row r="910" spans="1:30" ht="13.5" customHeight="1" x14ac:dyDescent="0.2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row>
    <row r="911" spans="1:30" ht="13.5" customHeight="1" x14ac:dyDescent="0.2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row>
    <row r="912" spans="1:30" ht="13.5" customHeight="1" x14ac:dyDescent="0.2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row>
    <row r="913" spans="1:30" ht="13.5" customHeight="1" x14ac:dyDescent="0.2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row>
    <row r="914" spans="1:30" ht="13.5" customHeight="1" x14ac:dyDescent="0.2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row>
    <row r="915" spans="1:30" ht="13.5" customHeight="1" x14ac:dyDescent="0.2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row>
    <row r="916" spans="1:30" ht="13.5" customHeight="1" x14ac:dyDescent="0.2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row>
    <row r="917" spans="1:30" ht="13.5" customHeight="1" x14ac:dyDescent="0.2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row>
    <row r="918" spans="1:30" ht="13.5" customHeight="1" x14ac:dyDescent="0.2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row>
    <row r="919" spans="1:30" ht="13.5" customHeight="1" x14ac:dyDescent="0.2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row>
    <row r="920" spans="1:30" ht="13.5" customHeight="1" x14ac:dyDescent="0.2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row>
    <row r="921" spans="1:30" ht="13.5" customHeight="1" x14ac:dyDescent="0.2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row>
    <row r="922" spans="1:30" ht="13.5" customHeight="1" x14ac:dyDescent="0.2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row>
    <row r="923" spans="1:30" ht="13.5" customHeight="1" x14ac:dyDescent="0.2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row>
    <row r="924" spans="1:30" ht="13.5" customHeight="1" x14ac:dyDescent="0.2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row>
    <row r="925" spans="1:30" ht="13.5" customHeight="1" x14ac:dyDescent="0.2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row>
    <row r="926" spans="1:30" ht="13.5" customHeight="1" x14ac:dyDescent="0.2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row>
    <row r="927" spans="1:30" ht="13.5" customHeight="1" x14ac:dyDescent="0.2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row>
    <row r="928" spans="1:30" ht="13.5" customHeight="1" x14ac:dyDescent="0.2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row>
    <row r="929" spans="1:30" ht="13.5" customHeight="1" x14ac:dyDescent="0.2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row>
    <row r="930" spans="1:30" ht="13.5" customHeight="1" x14ac:dyDescent="0.2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row>
    <row r="931" spans="1:30" ht="13.5" customHeight="1" x14ac:dyDescent="0.2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row>
    <row r="932" spans="1:30" ht="13.5" customHeight="1" x14ac:dyDescent="0.2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row>
    <row r="933" spans="1:30" ht="13.5" customHeight="1" x14ac:dyDescent="0.2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row>
    <row r="934" spans="1:30" ht="13.5" customHeight="1" x14ac:dyDescent="0.2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row>
    <row r="935" spans="1:30" ht="13.5" customHeight="1" x14ac:dyDescent="0.2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row>
    <row r="936" spans="1:30" ht="13.5" customHeight="1" x14ac:dyDescent="0.2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row>
    <row r="937" spans="1:30" ht="13.5" customHeight="1" x14ac:dyDescent="0.2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row>
    <row r="938" spans="1:30" ht="13.5" customHeight="1" x14ac:dyDescent="0.2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row>
    <row r="939" spans="1:30" ht="13.5" customHeight="1" x14ac:dyDescent="0.2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row>
    <row r="940" spans="1:30" ht="13.5" customHeight="1" x14ac:dyDescent="0.2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row>
    <row r="941" spans="1:30" ht="13.5" customHeight="1" x14ac:dyDescent="0.2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row>
    <row r="942" spans="1:30" ht="13.5" customHeight="1" x14ac:dyDescent="0.2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row>
    <row r="943" spans="1:30" ht="13.5" customHeight="1" x14ac:dyDescent="0.2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row>
    <row r="944" spans="1:30" ht="13.5" customHeight="1" x14ac:dyDescent="0.2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row>
    <row r="945" spans="1:30" ht="13.5" customHeight="1" x14ac:dyDescent="0.2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row>
    <row r="946" spans="1:30" ht="13.5" customHeight="1" x14ac:dyDescent="0.2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row>
    <row r="947" spans="1:30" ht="13.5" customHeight="1" x14ac:dyDescent="0.2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row>
    <row r="948" spans="1:30" ht="13.5" customHeight="1" x14ac:dyDescent="0.2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row>
    <row r="949" spans="1:30" ht="13.5" customHeight="1" x14ac:dyDescent="0.2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row>
    <row r="950" spans="1:30" ht="13.5" customHeight="1" x14ac:dyDescent="0.2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row>
    <row r="951" spans="1:30" ht="13.5" customHeight="1" x14ac:dyDescent="0.2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row>
    <row r="952" spans="1:30" ht="13.5" customHeight="1" x14ac:dyDescent="0.2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row>
    <row r="953" spans="1:30" ht="13.5" customHeight="1" x14ac:dyDescent="0.2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row>
    <row r="954" spans="1:30" ht="13.5" customHeight="1" x14ac:dyDescent="0.2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row>
    <row r="955" spans="1:30" ht="13.5" customHeight="1" x14ac:dyDescent="0.2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row>
    <row r="956" spans="1:30" ht="13.5" customHeight="1" x14ac:dyDescent="0.2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row>
    <row r="957" spans="1:30" ht="13.5" customHeight="1" x14ac:dyDescent="0.2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row>
    <row r="958" spans="1:30" ht="13.5" customHeight="1" x14ac:dyDescent="0.2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row>
    <row r="959" spans="1:30" ht="13.5" customHeight="1" x14ac:dyDescent="0.2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row>
    <row r="960" spans="1:30" ht="13.5" customHeight="1" x14ac:dyDescent="0.2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row>
    <row r="961" spans="1:30" ht="13.5" customHeight="1" x14ac:dyDescent="0.2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row>
    <row r="962" spans="1:30" ht="13.5" customHeight="1" x14ac:dyDescent="0.2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row>
    <row r="963" spans="1:30" ht="13.5" customHeight="1" x14ac:dyDescent="0.2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row>
    <row r="964" spans="1:30" ht="13.5" customHeight="1" x14ac:dyDescent="0.2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row>
    <row r="965" spans="1:30" ht="13.5" customHeight="1" x14ac:dyDescent="0.2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row>
    <row r="966" spans="1:30" ht="13.5" customHeight="1" x14ac:dyDescent="0.2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row>
    <row r="967" spans="1:30" ht="13.5" customHeight="1" x14ac:dyDescent="0.2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row>
    <row r="968" spans="1:30" ht="13.5" customHeight="1" x14ac:dyDescent="0.2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row>
    <row r="969" spans="1:30" ht="13.5" customHeight="1" x14ac:dyDescent="0.2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row>
    <row r="970" spans="1:30" ht="13.5" customHeight="1" x14ac:dyDescent="0.2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row>
    <row r="971" spans="1:30" ht="13.5" customHeight="1" x14ac:dyDescent="0.2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row>
    <row r="972" spans="1:30" ht="13.5" customHeight="1" x14ac:dyDescent="0.2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row>
    <row r="973" spans="1:30" ht="13.5" customHeight="1" x14ac:dyDescent="0.2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row>
    <row r="974" spans="1:30" ht="13.5" customHeight="1" x14ac:dyDescent="0.2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row>
    <row r="975" spans="1:30" ht="13.5" customHeight="1" x14ac:dyDescent="0.2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row>
    <row r="976" spans="1:30" ht="13.5" customHeight="1" x14ac:dyDescent="0.2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row>
    <row r="977" spans="1:30" ht="13.5" customHeight="1" x14ac:dyDescent="0.2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row>
    <row r="978" spans="1:30" ht="13.5" customHeight="1" x14ac:dyDescent="0.2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row>
    <row r="979" spans="1:30" ht="13.5" customHeight="1" x14ac:dyDescent="0.2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row>
    <row r="980" spans="1:30" ht="13.5" customHeight="1" x14ac:dyDescent="0.2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row>
    <row r="981" spans="1:30" ht="13.5" customHeight="1" x14ac:dyDescent="0.2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row>
    <row r="982" spans="1:30" ht="13.5" customHeight="1" x14ac:dyDescent="0.25">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row>
    <row r="983" spans="1:30" ht="13.5" customHeight="1" x14ac:dyDescent="0.25">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row>
    <row r="984" spans="1:30" ht="13.5" customHeight="1" x14ac:dyDescent="0.25">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row>
    <row r="985" spans="1:30" ht="13.5" customHeight="1" x14ac:dyDescent="0.25">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row>
    <row r="986" spans="1:30" ht="13.5" customHeight="1" x14ac:dyDescent="0.25">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row>
    <row r="987" spans="1:30" ht="13.5" customHeight="1" x14ac:dyDescent="0.25">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row>
    <row r="988" spans="1:30" ht="13.5" customHeight="1" x14ac:dyDescent="0.25">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row>
    <row r="989" spans="1:30" ht="13.5" customHeight="1" x14ac:dyDescent="0.25">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row>
    <row r="990" spans="1:30" ht="13.5" customHeight="1" x14ac:dyDescent="0.25">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row>
    <row r="991" spans="1:30" ht="13.5" customHeight="1" x14ac:dyDescent="0.25">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row>
    <row r="992" spans="1:30" ht="13.5" customHeight="1" x14ac:dyDescent="0.25">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row>
    <row r="993" spans="1:30" ht="13.5" customHeight="1" x14ac:dyDescent="0.25">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row>
    <row r="994" spans="1:30" ht="13.5" customHeight="1" x14ac:dyDescent="0.25">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row>
    <row r="995" spans="1:30" ht="13.5" customHeight="1" x14ac:dyDescent="0.25">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row>
    <row r="996" spans="1:30" ht="13.5" customHeight="1" x14ac:dyDescent="0.25">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row>
    <row r="997" spans="1:30" ht="13.5" customHeight="1" x14ac:dyDescent="0.25">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row>
    <row r="998" spans="1:30" ht="13.5" customHeight="1" x14ac:dyDescent="0.25">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row>
    <row r="999" spans="1:30" ht="13.5" customHeight="1" x14ac:dyDescent="0.25">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row>
    <row r="1000" spans="1:30" ht="13.5" customHeight="1" x14ac:dyDescent="0.25">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row>
  </sheetData>
  <autoFilter ref="A1:AD21" xr:uid="{00000000-0009-0000-0000-000000000000}"/>
  <dataValidations count="2">
    <dataValidation type="list" allowBlank="1" showErrorMessage="1" sqref="Y4:Z21" xr:uid="{00000000-0002-0000-0000-000001000000}">
      <formula1>"Nog niet opgestart,In opstartfase,Gevorderde fase,Voldaan,Niet (langer) van toepassing"</formula1>
    </dataValidation>
    <dataValidation type="list" allowBlank="1" showInputMessage="1" showErrorMessage="1" sqref="AA3:AB21" xr:uid="{9BECBA2E-9817-4F87-8A0A-355269FA1EA5}">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6" width="8.7109375" customWidth="1"/>
    <col min="7" max="7" width="9" customWidth="1"/>
    <col min="8" max="17" width="9" hidden="1" customWidth="1"/>
    <col min="18" max="29" width="9" customWidth="1"/>
    <col min="30" max="30" width="8.7109375" customWidth="1"/>
  </cols>
  <sheetData>
    <row r="1" spans="1:30" ht="81"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20" t="s">
        <v>27</v>
      </c>
      <c r="AC1" s="526" t="s">
        <v>28</v>
      </c>
      <c r="AD1" s="517" t="s">
        <v>29</v>
      </c>
    </row>
    <row r="2" spans="1:30" ht="13.5" customHeight="1" x14ac:dyDescent="0.25">
      <c r="A2" s="676"/>
      <c r="B2" s="677"/>
      <c r="C2" s="677" t="s">
        <v>537</v>
      </c>
      <c r="D2" s="677" t="s">
        <v>538</v>
      </c>
      <c r="E2" s="678"/>
      <c r="F2" s="677"/>
      <c r="G2" s="684"/>
      <c r="H2" s="690"/>
      <c r="I2" s="679"/>
      <c r="J2" s="680"/>
      <c r="K2" s="681"/>
      <c r="L2" s="679"/>
      <c r="M2" s="679"/>
      <c r="N2" s="680"/>
      <c r="O2" s="681"/>
      <c r="P2" s="679"/>
      <c r="Q2" s="679"/>
      <c r="R2" s="680"/>
      <c r="S2" s="681"/>
      <c r="T2" s="679"/>
      <c r="U2" s="679"/>
      <c r="V2" s="680"/>
      <c r="W2" s="691"/>
      <c r="X2" s="697"/>
      <c r="Y2" s="676"/>
      <c r="Z2" s="677"/>
      <c r="AA2" s="682"/>
      <c r="AB2" s="700"/>
      <c r="AC2" s="687"/>
      <c r="AD2" s="683"/>
    </row>
    <row r="3" spans="1:30" ht="13.5" customHeight="1" x14ac:dyDescent="0.25">
      <c r="A3" s="222"/>
      <c r="B3" s="214"/>
      <c r="C3" s="214" t="s">
        <v>539</v>
      </c>
      <c r="D3" s="214"/>
      <c r="E3" s="215" t="s">
        <v>540</v>
      </c>
      <c r="F3" s="214" t="s">
        <v>541</v>
      </c>
      <c r="G3" s="685"/>
      <c r="H3" s="692"/>
      <c r="I3" s="216"/>
      <c r="J3" s="217"/>
      <c r="K3" s="218"/>
      <c r="L3" s="216"/>
      <c r="M3" s="216"/>
      <c r="N3" s="217"/>
      <c r="O3" s="218"/>
      <c r="P3" s="216"/>
      <c r="Q3" s="216"/>
      <c r="R3" s="217"/>
      <c r="S3" s="218"/>
      <c r="T3" s="216"/>
      <c r="U3" s="216"/>
      <c r="V3" s="217"/>
      <c r="W3" s="693"/>
      <c r="X3" s="698" t="s">
        <v>36</v>
      </c>
      <c r="Y3" s="222"/>
      <c r="Z3" s="214"/>
      <c r="AA3" s="219"/>
      <c r="AB3" s="701"/>
      <c r="AC3" s="688"/>
      <c r="AD3" s="220" t="s">
        <v>163</v>
      </c>
    </row>
    <row r="4" spans="1:30" ht="13.5" customHeight="1" x14ac:dyDescent="0.25">
      <c r="A4" s="222"/>
      <c r="B4" s="214"/>
      <c r="C4" s="214" t="s">
        <v>542</v>
      </c>
      <c r="D4" s="214"/>
      <c r="E4" s="221" t="s">
        <v>543</v>
      </c>
      <c r="F4" s="214"/>
      <c r="G4" s="685"/>
      <c r="H4" s="692"/>
      <c r="I4" s="216"/>
      <c r="J4" s="217"/>
      <c r="K4" s="218"/>
      <c r="L4" s="216"/>
      <c r="M4" s="216"/>
      <c r="N4" s="217"/>
      <c r="O4" s="218"/>
      <c r="P4" s="216"/>
      <c r="Q4" s="216"/>
      <c r="R4" s="217"/>
      <c r="S4" s="218"/>
      <c r="T4" s="216"/>
      <c r="U4" s="216"/>
      <c r="V4" s="217"/>
      <c r="W4" s="693"/>
      <c r="X4" s="698"/>
      <c r="Y4" s="222"/>
      <c r="Z4" s="214"/>
      <c r="AA4" s="219"/>
      <c r="AB4" s="701"/>
      <c r="AC4" s="688"/>
      <c r="AD4" s="220" t="s">
        <v>163</v>
      </c>
    </row>
    <row r="5" spans="1:30" ht="60" x14ac:dyDescent="0.25">
      <c r="A5" s="222"/>
      <c r="B5" s="214"/>
      <c r="C5" s="214"/>
      <c r="D5" s="214"/>
      <c r="E5" s="214" t="s">
        <v>544</v>
      </c>
      <c r="F5" s="214"/>
      <c r="G5" s="685" t="s">
        <v>545</v>
      </c>
      <c r="H5" s="692"/>
      <c r="I5" s="216"/>
      <c r="J5" s="217">
        <v>6965.06</v>
      </c>
      <c r="K5" s="218">
        <v>0</v>
      </c>
      <c r="L5" s="216"/>
      <c r="M5" s="216"/>
      <c r="N5" s="217">
        <v>17468.18</v>
      </c>
      <c r="O5" s="218">
        <v>10000</v>
      </c>
      <c r="P5" s="216">
        <v>6500</v>
      </c>
      <c r="Q5" s="216"/>
      <c r="R5" s="217">
        <v>1937.8</v>
      </c>
      <c r="S5" s="218">
        <v>1937.8</v>
      </c>
      <c r="T5" s="216">
        <v>0</v>
      </c>
      <c r="U5" s="216"/>
      <c r="V5" s="217"/>
      <c r="W5" s="693"/>
      <c r="X5" s="698"/>
      <c r="Y5" s="222"/>
      <c r="Z5" s="214"/>
      <c r="AA5" s="219"/>
      <c r="AB5" s="701"/>
      <c r="AC5" s="688"/>
      <c r="AD5" s="220"/>
    </row>
    <row r="6" spans="1:30" ht="105" x14ac:dyDescent="0.25">
      <c r="A6" s="222"/>
      <c r="B6" s="214"/>
      <c r="C6" s="214" t="s">
        <v>546</v>
      </c>
      <c r="D6" s="214"/>
      <c r="E6" s="214" t="s">
        <v>547</v>
      </c>
      <c r="F6" s="214"/>
      <c r="G6" s="685" t="s">
        <v>548</v>
      </c>
      <c r="H6" s="694">
        <v>4000</v>
      </c>
      <c r="I6" s="216"/>
      <c r="J6" s="217">
        <v>11393.21</v>
      </c>
      <c r="K6" s="218">
        <v>3349</v>
      </c>
      <c r="L6" s="216">
        <v>3000</v>
      </c>
      <c r="M6" s="216"/>
      <c r="N6" s="217">
        <v>5070.3500000000004</v>
      </c>
      <c r="O6" s="218">
        <v>1147.5999999999999</v>
      </c>
      <c r="P6" s="216">
        <v>8000</v>
      </c>
      <c r="Q6" s="216"/>
      <c r="R6" s="217">
        <v>6503.3799999999992</v>
      </c>
      <c r="S6" s="218">
        <v>2460</v>
      </c>
      <c r="T6" s="216">
        <v>4300</v>
      </c>
      <c r="U6" s="216"/>
      <c r="V6" s="217"/>
      <c r="W6" s="693"/>
      <c r="X6" s="698" t="s">
        <v>109</v>
      </c>
      <c r="Y6" s="222"/>
      <c r="Z6" s="214"/>
      <c r="AA6" s="219"/>
      <c r="AB6" s="701"/>
      <c r="AC6" s="688"/>
      <c r="AD6" s="220" t="s">
        <v>163</v>
      </c>
    </row>
    <row r="7" spans="1:30" ht="105" x14ac:dyDescent="0.25">
      <c r="A7" s="222"/>
      <c r="B7" s="214"/>
      <c r="C7" s="214" t="s">
        <v>549</v>
      </c>
      <c r="D7" s="214"/>
      <c r="E7" s="214" t="s">
        <v>550</v>
      </c>
      <c r="F7" s="214"/>
      <c r="G7" s="685" t="s">
        <v>551</v>
      </c>
      <c r="H7" s="694">
        <v>50000</v>
      </c>
      <c r="I7" s="216"/>
      <c r="J7" s="217">
        <v>76390.559999999998</v>
      </c>
      <c r="K7" s="218">
        <v>10030</v>
      </c>
      <c r="L7" s="216">
        <v>52300</v>
      </c>
      <c r="M7" s="216"/>
      <c r="N7" s="217">
        <v>72568.820000000007</v>
      </c>
      <c r="O7" s="218">
        <v>11722</v>
      </c>
      <c r="P7" s="216">
        <v>52000</v>
      </c>
      <c r="Q7" s="216"/>
      <c r="R7" s="217">
        <v>79320.539999999994</v>
      </c>
      <c r="S7" s="218">
        <v>45828.75</v>
      </c>
      <c r="T7" s="216">
        <v>29652</v>
      </c>
      <c r="U7" s="216"/>
      <c r="V7" s="217"/>
      <c r="W7" s="693"/>
      <c r="X7" s="698" t="s">
        <v>109</v>
      </c>
      <c r="Y7" s="222"/>
      <c r="Z7" s="214"/>
      <c r="AA7" s="219"/>
      <c r="AB7" s="701"/>
      <c r="AC7" s="688"/>
      <c r="AD7" s="220" t="s">
        <v>163</v>
      </c>
    </row>
    <row r="8" spans="1:30" ht="13.5" customHeight="1" x14ac:dyDescent="0.25">
      <c r="A8" s="222"/>
      <c r="B8" s="214"/>
      <c r="C8" s="214" t="s">
        <v>552</v>
      </c>
      <c r="D8" s="214"/>
      <c r="E8" s="214" t="s">
        <v>553</v>
      </c>
      <c r="F8" s="214"/>
      <c r="G8" s="685" t="s">
        <v>554</v>
      </c>
      <c r="H8" s="694"/>
      <c r="I8" s="216"/>
      <c r="J8" s="217"/>
      <c r="K8" s="218"/>
      <c r="L8" s="216"/>
      <c r="M8" s="216"/>
      <c r="N8" s="217"/>
      <c r="O8" s="218"/>
      <c r="P8" s="216"/>
      <c r="Q8" s="216"/>
      <c r="R8" s="217"/>
      <c r="S8" s="218"/>
      <c r="T8" s="216"/>
      <c r="U8" s="216"/>
      <c r="V8" s="217"/>
      <c r="W8" s="693"/>
      <c r="X8" s="698" t="s">
        <v>109</v>
      </c>
      <c r="Y8" s="222"/>
      <c r="Z8" s="214"/>
      <c r="AA8" s="219"/>
      <c r="AB8" s="701"/>
      <c r="AC8" s="688"/>
      <c r="AD8" s="220" t="s">
        <v>163</v>
      </c>
    </row>
    <row r="9" spans="1:30" ht="60" x14ac:dyDescent="0.25">
      <c r="A9" s="222"/>
      <c r="B9" s="214"/>
      <c r="C9" s="214" t="s">
        <v>555</v>
      </c>
      <c r="D9" s="214"/>
      <c r="E9" s="214" t="s">
        <v>556</v>
      </c>
      <c r="F9" s="214"/>
      <c r="G9" s="685" t="s">
        <v>557</v>
      </c>
      <c r="H9" s="694">
        <v>2000</v>
      </c>
      <c r="I9" s="216"/>
      <c r="J9" s="217">
        <v>1973.75</v>
      </c>
      <c r="K9" s="218">
        <v>0</v>
      </c>
      <c r="L9" s="216">
        <v>2000</v>
      </c>
      <c r="M9" s="216"/>
      <c r="N9" s="217">
        <v>5477.31</v>
      </c>
      <c r="O9" s="218">
        <v>0</v>
      </c>
      <c r="P9" s="216">
        <v>2000</v>
      </c>
      <c r="Q9" s="216"/>
      <c r="R9" s="217">
        <v>1594.03</v>
      </c>
      <c r="S9" s="218">
        <v>0</v>
      </c>
      <c r="T9" s="216"/>
      <c r="U9" s="216"/>
      <c r="V9" s="217"/>
      <c r="W9" s="693"/>
      <c r="X9" s="698" t="s">
        <v>109</v>
      </c>
      <c r="Y9" s="222"/>
      <c r="Z9" s="214"/>
      <c r="AA9" s="219"/>
      <c r="AB9" s="701"/>
      <c r="AC9" s="688"/>
      <c r="AD9" s="220" t="s">
        <v>163</v>
      </c>
    </row>
    <row r="10" spans="1:30" ht="60" x14ac:dyDescent="0.25">
      <c r="A10" s="222"/>
      <c r="B10" s="214"/>
      <c r="C10" s="214" t="s">
        <v>558</v>
      </c>
      <c r="D10" s="214"/>
      <c r="E10" s="214" t="s">
        <v>559</v>
      </c>
      <c r="F10" s="214"/>
      <c r="G10" s="685" t="s">
        <v>560</v>
      </c>
      <c r="H10" s="694"/>
      <c r="I10" s="216"/>
      <c r="J10" s="217">
        <v>1407.8899999999999</v>
      </c>
      <c r="K10" s="218">
        <v>0</v>
      </c>
      <c r="L10" s="216"/>
      <c r="M10" s="216"/>
      <c r="N10" s="217">
        <v>2379.89</v>
      </c>
      <c r="O10" s="218">
        <v>0</v>
      </c>
      <c r="P10" s="216">
        <v>1200</v>
      </c>
      <c r="Q10" s="216"/>
      <c r="R10" s="217">
        <v>1292.33</v>
      </c>
      <c r="S10" s="218">
        <v>100</v>
      </c>
      <c r="T10" s="216"/>
      <c r="U10" s="216"/>
      <c r="V10" s="217"/>
      <c r="W10" s="693"/>
      <c r="X10" s="698" t="s">
        <v>109</v>
      </c>
      <c r="Y10" s="222"/>
      <c r="Z10" s="214"/>
      <c r="AA10" s="219"/>
      <c r="AB10" s="701"/>
      <c r="AC10" s="688"/>
      <c r="AD10" s="220" t="s">
        <v>163</v>
      </c>
    </row>
    <row r="11" spans="1:30" ht="13.5" customHeight="1" x14ac:dyDescent="0.25">
      <c r="A11" s="222"/>
      <c r="B11" s="214"/>
      <c r="C11" s="214" t="s">
        <v>561</v>
      </c>
      <c r="D11" s="214"/>
      <c r="E11" s="221" t="s">
        <v>562</v>
      </c>
      <c r="F11" s="214"/>
      <c r="G11" s="685"/>
      <c r="H11" s="694"/>
      <c r="I11" s="216"/>
      <c r="J11" s="217"/>
      <c r="K11" s="218"/>
      <c r="L11" s="216"/>
      <c r="M11" s="216"/>
      <c r="N11" s="217"/>
      <c r="O11" s="218"/>
      <c r="P11" s="216"/>
      <c r="Q11" s="216"/>
      <c r="R11" s="217"/>
      <c r="S11" s="218"/>
      <c r="T11" s="216"/>
      <c r="U11" s="216"/>
      <c r="V11" s="217"/>
      <c r="W11" s="693"/>
      <c r="X11" s="698"/>
      <c r="Y11" s="222"/>
      <c r="Z11" s="214"/>
      <c r="AA11" s="219"/>
      <c r="AB11" s="701"/>
      <c r="AC11" s="688"/>
      <c r="AD11" s="220" t="s">
        <v>163</v>
      </c>
    </row>
    <row r="12" spans="1:30" ht="60" x14ac:dyDescent="0.25">
      <c r="A12" s="222"/>
      <c r="B12" s="214"/>
      <c r="C12" s="214" t="s">
        <v>563</v>
      </c>
      <c r="D12" s="214"/>
      <c r="E12" s="214" t="s">
        <v>564</v>
      </c>
      <c r="F12" s="214"/>
      <c r="G12" s="685" t="s">
        <v>565</v>
      </c>
      <c r="H12" s="694">
        <v>2500</v>
      </c>
      <c r="I12" s="216"/>
      <c r="J12" s="217">
        <v>1412</v>
      </c>
      <c r="K12" s="218">
        <v>0</v>
      </c>
      <c r="L12" s="216">
        <v>2500</v>
      </c>
      <c r="M12" s="216"/>
      <c r="N12" s="217">
        <v>1120</v>
      </c>
      <c r="O12" s="218">
        <v>0</v>
      </c>
      <c r="P12" s="216">
        <v>2000</v>
      </c>
      <c r="Q12" s="216"/>
      <c r="R12" s="217">
        <v>285</v>
      </c>
      <c r="S12" s="218">
        <v>0</v>
      </c>
      <c r="T12" s="216"/>
      <c r="U12" s="216"/>
      <c r="V12" s="217"/>
      <c r="W12" s="693"/>
      <c r="X12" s="698" t="s">
        <v>109</v>
      </c>
      <c r="Y12" s="222"/>
      <c r="Z12" s="214"/>
      <c r="AA12" s="219"/>
      <c r="AB12" s="701"/>
      <c r="AC12" s="688"/>
      <c r="AD12" s="220" t="s">
        <v>163</v>
      </c>
    </row>
    <row r="13" spans="1:30" ht="13.5" customHeight="1" x14ac:dyDescent="0.25">
      <c r="A13" s="222"/>
      <c r="B13" s="214"/>
      <c r="C13" s="214" t="s">
        <v>566</v>
      </c>
      <c r="D13" s="214"/>
      <c r="E13" s="215" t="s">
        <v>567</v>
      </c>
      <c r="F13" s="214" t="s">
        <v>568</v>
      </c>
      <c r="G13" s="685"/>
      <c r="H13" s="694"/>
      <c r="I13" s="216"/>
      <c r="J13" s="217"/>
      <c r="K13" s="218"/>
      <c r="L13" s="216"/>
      <c r="M13" s="216"/>
      <c r="N13" s="217"/>
      <c r="O13" s="218"/>
      <c r="P13" s="216"/>
      <c r="Q13" s="216"/>
      <c r="R13" s="217"/>
      <c r="S13" s="218"/>
      <c r="T13" s="216"/>
      <c r="U13" s="216"/>
      <c r="V13" s="217"/>
      <c r="W13" s="693"/>
      <c r="X13" s="698" t="s">
        <v>36</v>
      </c>
      <c r="Y13" s="222"/>
      <c r="Z13" s="214"/>
      <c r="AA13" s="219"/>
      <c r="AB13" s="701"/>
      <c r="AC13" s="688"/>
      <c r="AD13" s="220" t="s">
        <v>163</v>
      </c>
    </row>
    <row r="14" spans="1:30" ht="13.5" customHeight="1" x14ac:dyDescent="0.25">
      <c r="A14" s="222"/>
      <c r="B14" s="214"/>
      <c r="C14" s="214" t="s">
        <v>569</v>
      </c>
      <c r="D14" s="214"/>
      <c r="E14" s="221" t="s">
        <v>570</v>
      </c>
      <c r="F14" s="214"/>
      <c r="G14" s="685"/>
      <c r="H14" s="694"/>
      <c r="I14" s="216"/>
      <c r="J14" s="217"/>
      <c r="K14" s="218"/>
      <c r="L14" s="216"/>
      <c r="M14" s="216"/>
      <c r="N14" s="217"/>
      <c r="O14" s="218"/>
      <c r="P14" s="216"/>
      <c r="Q14" s="216"/>
      <c r="R14" s="217"/>
      <c r="S14" s="218"/>
      <c r="T14" s="216"/>
      <c r="U14" s="216"/>
      <c r="V14" s="217"/>
      <c r="W14" s="693"/>
      <c r="X14" s="698"/>
      <c r="Y14" s="222"/>
      <c r="Z14" s="214"/>
      <c r="AA14" s="219"/>
      <c r="AB14" s="701"/>
      <c r="AC14" s="688"/>
      <c r="AD14" s="220" t="s">
        <v>163</v>
      </c>
    </row>
    <row r="15" spans="1:30" ht="180" x14ac:dyDescent="0.25">
      <c r="A15" s="222"/>
      <c r="B15" s="214"/>
      <c r="C15" s="214" t="s">
        <v>571</v>
      </c>
      <c r="D15" s="214"/>
      <c r="E15" s="214" t="s">
        <v>1284</v>
      </c>
      <c r="F15" s="214"/>
      <c r="G15" s="685" t="s">
        <v>572</v>
      </c>
      <c r="H15" s="694">
        <v>7500</v>
      </c>
      <c r="I15" s="216"/>
      <c r="J15" s="217">
        <v>5244.51</v>
      </c>
      <c r="K15" s="218">
        <v>1203.9000000000001</v>
      </c>
      <c r="L15" s="216">
        <v>7500</v>
      </c>
      <c r="M15" s="216"/>
      <c r="N15" s="217">
        <v>4790.29</v>
      </c>
      <c r="O15" s="218">
        <v>0</v>
      </c>
      <c r="P15" s="216">
        <v>4500</v>
      </c>
      <c r="Q15" s="216"/>
      <c r="R15" s="217">
        <v>9635.06</v>
      </c>
      <c r="S15" s="218">
        <v>0</v>
      </c>
      <c r="T15" s="216">
        <v>7548</v>
      </c>
      <c r="U15" s="216"/>
      <c r="V15" s="217"/>
      <c r="W15" s="693"/>
      <c r="X15" s="698" t="s">
        <v>109</v>
      </c>
      <c r="Y15" s="222"/>
      <c r="Z15" s="214"/>
      <c r="AA15" s="219"/>
      <c r="AB15" s="701"/>
      <c r="AC15" s="688"/>
      <c r="AD15" s="220" t="s">
        <v>163</v>
      </c>
    </row>
    <row r="16" spans="1:30" ht="120" x14ac:dyDescent="0.25">
      <c r="A16" s="222"/>
      <c r="B16" s="214"/>
      <c r="C16" s="214" t="s">
        <v>573</v>
      </c>
      <c r="D16" s="214"/>
      <c r="E16" s="214" t="s">
        <v>574</v>
      </c>
      <c r="F16" s="214"/>
      <c r="G16" s="685" t="s">
        <v>575</v>
      </c>
      <c r="H16" s="694">
        <v>500</v>
      </c>
      <c r="I16" s="216"/>
      <c r="J16" s="217">
        <v>9905.6299999999992</v>
      </c>
      <c r="K16" s="218">
        <v>20.7</v>
      </c>
      <c r="L16" s="216">
        <v>20500</v>
      </c>
      <c r="M16" s="216"/>
      <c r="N16" s="217">
        <v>16843.02</v>
      </c>
      <c r="O16" s="218">
        <v>4898.43</v>
      </c>
      <c r="P16" s="216">
        <v>8500</v>
      </c>
      <c r="Q16" s="216"/>
      <c r="R16" s="217">
        <v>9954.83</v>
      </c>
      <c r="S16" s="218">
        <v>0</v>
      </c>
      <c r="T16" s="216"/>
      <c r="U16" s="216"/>
      <c r="V16" s="217"/>
      <c r="W16" s="693"/>
      <c r="X16" s="698" t="s">
        <v>109</v>
      </c>
      <c r="Y16" s="222"/>
      <c r="Z16" s="214"/>
      <c r="AA16" s="219"/>
      <c r="AB16" s="701"/>
      <c r="AC16" s="688"/>
      <c r="AD16" s="220" t="s">
        <v>163</v>
      </c>
    </row>
    <row r="17" spans="1:30" ht="60" x14ac:dyDescent="0.25">
      <c r="A17" s="222"/>
      <c r="B17" s="214"/>
      <c r="C17" s="214" t="s">
        <v>576</v>
      </c>
      <c r="D17" s="214"/>
      <c r="E17" s="214" t="s">
        <v>577</v>
      </c>
      <c r="F17" s="214"/>
      <c r="G17" s="685" t="s">
        <v>578</v>
      </c>
      <c r="H17" s="694">
        <v>0</v>
      </c>
      <c r="I17" s="216"/>
      <c r="J17" s="217">
        <v>1815.22</v>
      </c>
      <c r="K17" s="218">
        <v>0</v>
      </c>
      <c r="L17" s="216"/>
      <c r="M17" s="216"/>
      <c r="N17" s="217">
        <v>277.92</v>
      </c>
      <c r="O17" s="218">
        <v>0</v>
      </c>
      <c r="P17" s="216">
        <v>1300</v>
      </c>
      <c r="Q17" s="216"/>
      <c r="R17" s="217">
        <v>809.9</v>
      </c>
      <c r="S17" s="218">
        <v>0</v>
      </c>
      <c r="T17" s="216"/>
      <c r="U17" s="216"/>
      <c r="V17" s="217"/>
      <c r="W17" s="693"/>
      <c r="X17" s="698" t="s">
        <v>109</v>
      </c>
      <c r="Y17" s="222"/>
      <c r="Z17" s="214"/>
      <c r="AA17" s="219"/>
      <c r="AB17" s="701"/>
      <c r="AC17" s="688"/>
      <c r="AD17" s="220" t="s">
        <v>163</v>
      </c>
    </row>
    <row r="18" spans="1:30" ht="13.5" customHeight="1" x14ac:dyDescent="0.25">
      <c r="A18" s="222"/>
      <c r="B18" s="214"/>
      <c r="C18" s="214" t="s">
        <v>579</v>
      </c>
      <c r="D18" s="214"/>
      <c r="E18" s="221" t="s">
        <v>580</v>
      </c>
      <c r="F18" s="214"/>
      <c r="G18" s="685"/>
      <c r="H18" s="694"/>
      <c r="I18" s="216"/>
      <c r="J18" s="217"/>
      <c r="K18" s="218"/>
      <c r="L18" s="216"/>
      <c r="M18" s="216"/>
      <c r="N18" s="217"/>
      <c r="O18" s="218"/>
      <c r="P18" s="216"/>
      <c r="Q18" s="216"/>
      <c r="R18" s="217"/>
      <c r="S18" s="218"/>
      <c r="T18" s="216"/>
      <c r="U18" s="216"/>
      <c r="V18" s="217"/>
      <c r="W18" s="693"/>
      <c r="X18" s="698"/>
      <c r="Y18" s="222"/>
      <c r="Z18" s="214"/>
      <c r="AA18" s="219"/>
      <c r="AB18" s="701"/>
      <c r="AC18" s="688"/>
      <c r="AD18" s="220" t="s">
        <v>163</v>
      </c>
    </row>
    <row r="19" spans="1:30" ht="90" x14ac:dyDescent="0.25">
      <c r="A19" s="222"/>
      <c r="B19" s="214"/>
      <c r="C19" s="214" t="s">
        <v>581</v>
      </c>
      <c r="D19" s="214"/>
      <c r="E19" s="214" t="s">
        <v>582</v>
      </c>
      <c r="F19" s="214"/>
      <c r="G19" s="685" t="s">
        <v>583</v>
      </c>
      <c r="H19" s="694">
        <v>0</v>
      </c>
      <c r="I19" s="216"/>
      <c r="J19" s="217"/>
      <c r="K19" s="218"/>
      <c r="L19" s="216">
        <v>0</v>
      </c>
      <c r="M19" s="216"/>
      <c r="N19" s="217">
        <v>10</v>
      </c>
      <c r="O19" s="218">
        <v>0</v>
      </c>
      <c r="P19" s="216">
        <v>0</v>
      </c>
      <c r="Q19" s="216"/>
      <c r="R19" s="217"/>
      <c r="S19" s="218"/>
      <c r="T19" s="216">
        <v>0</v>
      </c>
      <c r="U19" s="216"/>
      <c r="V19" s="217"/>
      <c r="W19" s="693"/>
      <c r="X19" s="698" t="s">
        <v>109</v>
      </c>
      <c r="Y19" s="222"/>
      <c r="Z19" s="214"/>
      <c r="AA19" s="219"/>
      <c r="AB19" s="701"/>
      <c r="AC19" s="688"/>
      <c r="AD19" s="220" t="s">
        <v>163</v>
      </c>
    </row>
    <row r="20" spans="1:30" ht="13.5" customHeight="1" x14ac:dyDescent="0.25">
      <c r="A20" s="222"/>
      <c r="B20" s="214"/>
      <c r="C20" s="214" t="s">
        <v>584</v>
      </c>
      <c r="D20" s="214"/>
      <c r="E20" s="221" t="s">
        <v>585</v>
      </c>
      <c r="F20" s="214"/>
      <c r="G20" s="685"/>
      <c r="H20" s="694"/>
      <c r="I20" s="216"/>
      <c r="J20" s="217"/>
      <c r="K20" s="218"/>
      <c r="L20" s="216"/>
      <c r="M20" s="216"/>
      <c r="N20" s="217"/>
      <c r="O20" s="218"/>
      <c r="P20" s="216"/>
      <c r="Q20" s="216"/>
      <c r="R20" s="217"/>
      <c r="S20" s="218"/>
      <c r="T20" s="216"/>
      <c r="U20" s="216"/>
      <c r="V20" s="217"/>
      <c r="W20" s="693"/>
      <c r="X20" s="698"/>
      <c r="Y20" s="222"/>
      <c r="Z20" s="214"/>
      <c r="AA20" s="219"/>
      <c r="AB20" s="701"/>
      <c r="AC20" s="688"/>
      <c r="AD20" s="220" t="s">
        <v>163</v>
      </c>
    </row>
    <row r="21" spans="1:30" ht="13.5" customHeight="1" x14ac:dyDescent="0.25">
      <c r="A21" s="222"/>
      <c r="B21" s="214"/>
      <c r="C21" s="214" t="s">
        <v>586</v>
      </c>
      <c r="D21" s="214"/>
      <c r="E21" s="214" t="s">
        <v>587</v>
      </c>
      <c r="F21" s="214"/>
      <c r="G21" s="685" t="s">
        <v>588</v>
      </c>
      <c r="H21" s="694"/>
      <c r="I21" s="216">
        <v>0</v>
      </c>
      <c r="J21" s="217">
        <v>3261.5</v>
      </c>
      <c r="K21" s="218">
        <v>3658</v>
      </c>
      <c r="L21" s="216"/>
      <c r="M21" s="216"/>
      <c r="N21" s="217">
        <v>3176.5</v>
      </c>
      <c r="O21" s="218">
        <v>1527.5</v>
      </c>
      <c r="P21" s="216"/>
      <c r="Q21" s="216"/>
      <c r="R21" s="217"/>
      <c r="S21" s="218"/>
      <c r="T21" s="216"/>
      <c r="U21" s="216"/>
      <c r="V21" s="217"/>
      <c r="W21" s="693"/>
      <c r="X21" s="698"/>
      <c r="Y21" s="222"/>
      <c r="Z21" s="214"/>
      <c r="AA21" s="219"/>
      <c r="AB21" s="701"/>
      <c r="AC21" s="688"/>
      <c r="AD21" s="220" t="s">
        <v>163</v>
      </c>
    </row>
    <row r="22" spans="1:30" ht="13.5" customHeight="1" thickBot="1" x14ac:dyDescent="0.3">
      <c r="A22" s="223"/>
      <c r="B22" s="224"/>
      <c r="C22" s="224" t="s">
        <v>589</v>
      </c>
      <c r="D22" s="224"/>
      <c r="E22" s="224" t="s">
        <v>590</v>
      </c>
      <c r="F22" s="224"/>
      <c r="G22" s="686" t="s">
        <v>591</v>
      </c>
      <c r="H22" s="695"/>
      <c r="I22" s="225"/>
      <c r="J22" s="226">
        <v>1651.18</v>
      </c>
      <c r="K22" s="227">
        <v>1772.64</v>
      </c>
      <c r="L22" s="225"/>
      <c r="M22" s="225"/>
      <c r="N22" s="226"/>
      <c r="O22" s="227"/>
      <c r="P22" s="225"/>
      <c r="Q22" s="225"/>
      <c r="R22" s="226"/>
      <c r="S22" s="227"/>
      <c r="T22" s="225"/>
      <c r="U22" s="225"/>
      <c r="V22" s="226"/>
      <c r="W22" s="696"/>
      <c r="X22" s="699"/>
      <c r="Y22" s="223"/>
      <c r="Z22" s="224"/>
      <c r="AA22" s="228"/>
      <c r="AB22" s="702"/>
      <c r="AC22" s="689"/>
      <c r="AD22" s="229" t="s">
        <v>163</v>
      </c>
    </row>
    <row r="23" spans="1:30" ht="13.5" customHeight="1" x14ac:dyDescent="0.25">
      <c r="N23" s="306"/>
    </row>
    <row r="24" spans="1:30" ht="13.5" customHeight="1" x14ac:dyDescent="0.25"/>
    <row r="25" spans="1:30" ht="13.5" customHeight="1" x14ac:dyDescent="0.25"/>
    <row r="26" spans="1:30" ht="13.5" customHeight="1" x14ac:dyDescent="0.25"/>
    <row r="27" spans="1:30" ht="13.5" customHeight="1" x14ac:dyDescent="0.25"/>
    <row r="28" spans="1:30" ht="13.5" customHeight="1" x14ac:dyDescent="0.25"/>
    <row r="29" spans="1:30" ht="13.5" customHeight="1" x14ac:dyDescent="0.25"/>
    <row r="30" spans="1:30" ht="13.5" customHeight="1" x14ac:dyDescent="0.25"/>
    <row r="31" spans="1:30" ht="13.5" customHeight="1" x14ac:dyDescent="0.25"/>
    <row r="32" spans="1:30"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1" xr:uid="{00000000-0009-0000-0000-000009000000}"/>
  <dataValidations count="2">
    <dataValidation type="list" allowBlank="1" showErrorMessage="1" sqref="Y2:Z22" xr:uid="{00000000-0002-0000-0900-000001000000}">
      <formula1>"Nog niet opgestart,In opstartfase,Gevorderde fase,Voldaan,Niet (langer) van toepassing"</formula1>
    </dataValidation>
    <dataValidation type="list" allowBlank="1" showInputMessage="1" showErrorMessage="1" sqref="AA2:AB22" xr:uid="{C9222524-1981-468F-89A6-9E0A7016B91A}">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EF2CB"/>
  </sheetPr>
  <dimension ref="A1:AE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4" width="8.7109375" customWidth="1"/>
    <col min="5" max="5" width="17.5703125" customWidth="1"/>
    <col min="6" max="6" width="11.7109375" customWidth="1"/>
    <col min="7" max="7" width="9" customWidth="1"/>
    <col min="8" max="23" width="9" hidden="1" customWidth="1"/>
    <col min="24" max="24" width="24.85546875" customWidth="1"/>
    <col min="25" max="29" width="9" customWidth="1"/>
    <col min="30" max="30" width="23.42578125" customWidth="1"/>
  </cols>
  <sheetData>
    <row r="1" spans="1:31" ht="99" customHeight="1" thickBot="1" x14ac:dyDescent="0.3">
      <c r="A1" s="817" t="s">
        <v>0</v>
      </c>
      <c r="B1" s="517" t="s">
        <v>1</v>
      </c>
      <c r="C1" s="517" t="s">
        <v>2</v>
      </c>
      <c r="D1" s="517" t="s">
        <v>3</v>
      </c>
      <c r="E1" s="517" t="s">
        <v>4</v>
      </c>
      <c r="F1" s="521" t="s">
        <v>5</v>
      </c>
      <c r="G1" s="539" t="s">
        <v>6</v>
      </c>
      <c r="H1" s="965"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25" t="s">
        <v>22</v>
      </c>
      <c r="X1" s="539" t="s">
        <v>23</v>
      </c>
      <c r="Y1" s="516" t="s">
        <v>24</v>
      </c>
      <c r="Z1" s="517" t="s">
        <v>25</v>
      </c>
      <c r="AA1" s="517" t="s">
        <v>26</v>
      </c>
      <c r="AB1" s="520" t="s">
        <v>27</v>
      </c>
      <c r="AC1" s="946" t="s">
        <v>28</v>
      </c>
      <c r="AD1" s="526" t="s">
        <v>29</v>
      </c>
      <c r="AE1" s="116"/>
    </row>
    <row r="2" spans="1:31" ht="75" x14ac:dyDescent="0.25">
      <c r="A2" s="966" t="s">
        <v>592</v>
      </c>
      <c r="B2" s="703"/>
      <c r="C2" s="703" t="s">
        <v>593</v>
      </c>
      <c r="D2" s="703" t="s">
        <v>594</v>
      </c>
      <c r="E2" s="703"/>
      <c r="F2" s="704"/>
      <c r="G2" s="952"/>
      <c r="H2" s="955"/>
      <c r="I2" s="956"/>
      <c r="J2" s="957"/>
      <c r="K2" s="958"/>
      <c r="L2" s="956"/>
      <c r="M2" s="956"/>
      <c r="N2" s="957"/>
      <c r="O2" s="958"/>
      <c r="P2" s="956"/>
      <c r="Q2" s="956"/>
      <c r="R2" s="957"/>
      <c r="S2" s="958"/>
      <c r="T2" s="956"/>
      <c r="U2" s="956"/>
      <c r="V2" s="957"/>
      <c r="W2" s="959"/>
      <c r="X2" s="712"/>
      <c r="Y2" s="709"/>
      <c r="Z2" s="704"/>
      <c r="AA2" s="705"/>
      <c r="AB2" s="964"/>
      <c r="AC2" s="716"/>
      <c r="AD2" s="706"/>
    </row>
    <row r="3" spans="1:31" x14ac:dyDescent="0.25">
      <c r="A3" s="232"/>
      <c r="B3" s="12"/>
      <c r="C3" s="12" t="s">
        <v>595</v>
      </c>
      <c r="D3" s="12"/>
      <c r="E3" s="16" t="s">
        <v>596</v>
      </c>
      <c r="F3" s="230"/>
      <c r="G3" s="953"/>
      <c r="H3" s="960"/>
      <c r="I3" s="13"/>
      <c r="J3" s="14"/>
      <c r="K3" s="15"/>
      <c r="L3" s="13"/>
      <c r="M3" s="13"/>
      <c r="N3" s="14"/>
      <c r="O3" s="15"/>
      <c r="P3" s="13"/>
      <c r="Q3" s="13"/>
      <c r="R3" s="14"/>
      <c r="S3" s="15"/>
      <c r="T3" s="13"/>
      <c r="U3" s="13"/>
      <c r="V3" s="14"/>
      <c r="W3" s="710"/>
      <c r="X3" s="713"/>
      <c r="Y3" s="232"/>
      <c r="Z3" s="230"/>
      <c r="AA3" s="231"/>
      <c r="AB3" s="963"/>
      <c r="AC3" s="717"/>
      <c r="AD3" s="707"/>
    </row>
    <row r="4" spans="1:31" ht="60" x14ac:dyDescent="0.25">
      <c r="A4" s="232"/>
      <c r="B4" s="12"/>
      <c r="C4" s="12" t="s">
        <v>597</v>
      </c>
      <c r="D4" s="12"/>
      <c r="E4" s="17" t="s">
        <v>209</v>
      </c>
      <c r="F4" s="230" t="s">
        <v>598</v>
      </c>
      <c r="G4" s="953"/>
      <c r="H4" s="960"/>
      <c r="I4" s="13"/>
      <c r="J4" s="14"/>
      <c r="K4" s="15"/>
      <c r="L4" s="13"/>
      <c r="M4" s="13"/>
      <c r="N4" s="14"/>
      <c r="O4" s="15"/>
      <c r="P4" s="13"/>
      <c r="Q4" s="13"/>
      <c r="R4" s="14"/>
      <c r="S4" s="15"/>
      <c r="T4" s="13"/>
      <c r="U4" s="13"/>
      <c r="V4" s="14"/>
      <c r="W4" s="710"/>
      <c r="X4" s="713"/>
      <c r="Y4" s="232"/>
      <c r="Z4" s="230" t="s">
        <v>127</v>
      </c>
      <c r="AA4" s="231" t="s">
        <v>127</v>
      </c>
      <c r="AB4" s="963"/>
      <c r="AC4" s="717"/>
      <c r="AD4" s="707" t="s">
        <v>134</v>
      </c>
    </row>
    <row r="5" spans="1:31" ht="75" x14ac:dyDescent="0.25">
      <c r="A5" s="232"/>
      <c r="B5" s="12"/>
      <c r="C5" s="12" t="s">
        <v>599</v>
      </c>
      <c r="D5" s="12"/>
      <c r="E5" s="12" t="s">
        <v>600</v>
      </c>
      <c r="F5" s="230"/>
      <c r="G5" s="953"/>
      <c r="H5" s="960"/>
      <c r="I5" s="13"/>
      <c r="J5" s="14"/>
      <c r="K5" s="15"/>
      <c r="L5" s="13"/>
      <c r="M5" s="13"/>
      <c r="N5" s="14"/>
      <c r="O5" s="15"/>
      <c r="P5" s="13"/>
      <c r="Q5" s="13"/>
      <c r="R5" s="14"/>
      <c r="S5" s="15"/>
      <c r="T5" s="13"/>
      <c r="U5" s="13"/>
      <c r="V5" s="14"/>
      <c r="W5" s="710"/>
      <c r="X5" s="713" t="s">
        <v>109</v>
      </c>
      <c r="Y5" s="232" t="s">
        <v>127</v>
      </c>
      <c r="Z5" s="230" t="s">
        <v>127</v>
      </c>
      <c r="AA5" s="231" t="s">
        <v>127</v>
      </c>
      <c r="AB5" s="963" t="s">
        <v>127</v>
      </c>
      <c r="AC5" s="717"/>
      <c r="AD5" s="707" t="s">
        <v>134</v>
      </c>
    </row>
    <row r="6" spans="1:31" ht="75" x14ac:dyDescent="0.25">
      <c r="A6" s="232"/>
      <c r="B6" s="12"/>
      <c r="C6" s="12" t="s">
        <v>601</v>
      </c>
      <c r="D6" s="12"/>
      <c r="E6" s="12" t="s">
        <v>602</v>
      </c>
      <c r="F6" s="230"/>
      <c r="G6" s="953"/>
      <c r="H6" s="960"/>
      <c r="I6" s="13"/>
      <c r="J6" s="14"/>
      <c r="K6" s="15"/>
      <c r="L6" s="13"/>
      <c r="M6" s="13"/>
      <c r="N6" s="14"/>
      <c r="O6" s="15"/>
      <c r="P6" s="13"/>
      <c r="Q6" s="13"/>
      <c r="R6" s="14"/>
      <c r="S6" s="15"/>
      <c r="T6" s="13"/>
      <c r="U6" s="13"/>
      <c r="V6" s="14"/>
      <c r="W6" s="710"/>
      <c r="X6" s="713" t="s">
        <v>603</v>
      </c>
      <c r="Y6" s="232" t="s">
        <v>127</v>
      </c>
      <c r="Z6" s="230" t="s">
        <v>127</v>
      </c>
      <c r="AA6" s="231" t="s">
        <v>127</v>
      </c>
      <c r="AB6" s="963" t="s">
        <v>127</v>
      </c>
      <c r="AC6" s="717"/>
      <c r="AD6" s="707" t="s">
        <v>134</v>
      </c>
    </row>
    <row r="7" spans="1:31" ht="135" x14ac:dyDescent="0.25">
      <c r="A7" s="232"/>
      <c r="B7" s="12"/>
      <c r="C7" s="12" t="s">
        <v>604</v>
      </c>
      <c r="D7" s="12"/>
      <c r="E7" s="12" t="s">
        <v>605</v>
      </c>
      <c r="F7" s="230" t="s">
        <v>606</v>
      </c>
      <c r="G7" s="953"/>
      <c r="H7" s="960"/>
      <c r="I7" s="13"/>
      <c r="J7" s="14"/>
      <c r="K7" s="15"/>
      <c r="L7" s="13"/>
      <c r="M7" s="13"/>
      <c r="N7" s="14"/>
      <c r="O7" s="15"/>
      <c r="P7" s="13"/>
      <c r="Q7" s="13"/>
      <c r="R7" s="14"/>
      <c r="S7" s="15"/>
      <c r="T7" s="13"/>
      <c r="U7" s="13"/>
      <c r="V7" s="14"/>
      <c r="W7" s="710"/>
      <c r="X7" s="713" t="s">
        <v>36</v>
      </c>
      <c r="Y7" s="232" t="s">
        <v>127</v>
      </c>
      <c r="Z7" s="230" t="s">
        <v>127</v>
      </c>
      <c r="AA7" s="231" t="s">
        <v>127</v>
      </c>
      <c r="AB7" s="963"/>
      <c r="AC7" s="717"/>
      <c r="AD7" s="707" t="s">
        <v>134</v>
      </c>
    </row>
    <row r="8" spans="1:31" ht="120" x14ac:dyDescent="0.25">
      <c r="A8" s="232"/>
      <c r="B8" s="12"/>
      <c r="C8" s="12" t="s">
        <v>607</v>
      </c>
      <c r="D8" s="12"/>
      <c r="E8" s="12" t="s">
        <v>608</v>
      </c>
      <c r="F8" s="230" t="s">
        <v>609</v>
      </c>
      <c r="G8" s="953"/>
      <c r="H8" s="960"/>
      <c r="I8" s="13"/>
      <c r="J8" s="14"/>
      <c r="K8" s="15"/>
      <c r="L8" s="13"/>
      <c r="M8" s="13"/>
      <c r="N8" s="14"/>
      <c r="O8" s="15"/>
      <c r="P8" s="13"/>
      <c r="Q8" s="13"/>
      <c r="R8" s="14"/>
      <c r="S8" s="15"/>
      <c r="T8" s="13"/>
      <c r="U8" s="13"/>
      <c r="V8" s="14"/>
      <c r="W8" s="710"/>
      <c r="X8" s="713" t="s">
        <v>208</v>
      </c>
      <c r="Y8" s="232" t="s">
        <v>110</v>
      </c>
      <c r="Z8" s="230" t="s">
        <v>127</v>
      </c>
      <c r="AA8" s="231" t="s">
        <v>127</v>
      </c>
      <c r="AB8" s="963"/>
      <c r="AC8" s="717"/>
      <c r="AD8" s="707" t="s">
        <v>134</v>
      </c>
    </row>
    <row r="9" spans="1:31" ht="120" x14ac:dyDescent="0.25">
      <c r="A9" s="232"/>
      <c r="B9" s="12"/>
      <c r="C9" s="12" t="s">
        <v>610</v>
      </c>
      <c r="D9" s="12"/>
      <c r="E9" s="17" t="s">
        <v>611</v>
      </c>
      <c r="F9" s="230" t="s">
        <v>612</v>
      </c>
      <c r="G9" s="953"/>
      <c r="H9" s="960"/>
      <c r="I9" s="13"/>
      <c r="J9" s="14"/>
      <c r="K9" s="15"/>
      <c r="L9" s="13"/>
      <c r="M9" s="13"/>
      <c r="N9" s="14"/>
      <c r="O9" s="15"/>
      <c r="P9" s="13"/>
      <c r="Q9" s="13"/>
      <c r="R9" s="14"/>
      <c r="S9" s="15"/>
      <c r="T9" s="13"/>
      <c r="U9" s="13"/>
      <c r="V9" s="14"/>
      <c r="W9" s="710"/>
      <c r="X9" s="713"/>
      <c r="Y9" s="232" t="s">
        <v>127</v>
      </c>
      <c r="Z9" s="230" t="s">
        <v>127</v>
      </c>
      <c r="AA9" s="231" t="s">
        <v>127</v>
      </c>
      <c r="AB9" s="963"/>
      <c r="AC9" s="717"/>
      <c r="AD9" s="707" t="s">
        <v>134</v>
      </c>
    </row>
    <row r="10" spans="1:31" ht="60" x14ac:dyDescent="0.25">
      <c r="A10" s="232"/>
      <c r="B10" s="12"/>
      <c r="C10" s="12" t="s">
        <v>613</v>
      </c>
      <c r="D10" s="12"/>
      <c r="E10" s="12" t="s">
        <v>614</v>
      </c>
      <c r="F10" s="230"/>
      <c r="G10" s="953"/>
      <c r="H10" s="960"/>
      <c r="I10" s="13"/>
      <c r="J10" s="14"/>
      <c r="K10" s="15"/>
      <c r="L10" s="13"/>
      <c r="M10" s="13"/>
      <c r="N10" s="14"/>
      <c r="O10" s="15"/>
      <c r="P10" s="13"/>
      <c r="Q10" s="13"/>
      <c r="R10" s="14"/>
      <c r="S10" s="15"/>
      <c r="T10" s="13"/>
      <c r="U10" s="13"/>
      <c r="V10" s="14"/>
      <c r="W10" s="710"/>
      <c r="X10" s="713" t="s">
        <v>615</v>
      </c>
      <c r="Y10" s="232" t="s">
        <v>127</v>
      </c>
      <c r="Z10" s="230" t="s">
        <v>127</v>
      </c>
      <c r="AA10" s="231" t="s">
        <v>127</v>
      </c>
      <c r="AB10" s="963" t="s">
        <v>127</v>
      </c>
      <c r="AC10" s="717"/>
      <c r="AD10" s="707" t="s">
        <v>134</v>
      </c>
    </row>
    <row r="11" spans="1:31" ht="45" x14ac:dyDescent="0.25">
      <c r="A11" s="232"/>
      <c r="B11" s="12"/>
      <c r="C11" s="12" t="s">
        <v>616</v>
      </c>
      <c r="D11" s="12"/>
      <c r="E11" s="12" t="s">
        <v>617</v>
      </c>
      <c r="F11" s="230"/>
      <c r="G11" s="953"/>
      <c r="H11" s="960"/>
      <c r="I11" s="13"/>
      <c r="J11" s="14"/>
      <c r="K11" s="15"/>
      <c r="L11" s="13"/>
      <c r="M11" s="13"/>
      <c r="N11" s="14"/>
      <c r="O11" s="15"/>
      <c r="P11" s="13"/>
      <c r="Q11" s="13"/>
      <c r="R11" s="14"/>
      <c r="S11" s="15"/>
      <c r="T11" s="13"/>
      <c r="U11" s="13"/>
      <c r="V11" s="14"/>
      <c r="W11" s="710"/>
      <c r="X11" s="713" t="s">
        <v>109</v>
      </c>
      <c r="Y11" s="232" t="s">
        <v>127</v>
      </c>
      <c r="Z11" s="230" t="s">
        <v>127</v>
      </c>
      <c r="AA11" s="231" t="s">
        <v>127</v>
      </c>
      <c r="AB11" s="963" t="s">
        <v>42</v>
      </c>
      <c r="AC11" s="717"/>
      <c r="AD11" s="707" t="s">
        <v>134</v>
      </c>
    </row>
    <row r="12" spans="1:31" ht="45" x14ac:dyDescent="0.25">
      <c r="A12" s="232"/>
      <c r="B12" s="12"/>
      <c r="C12" s="12" t="s">
        <v>618</v>
      </c>
      <c r="D12" s="12"/>
      <c r="E12" s="12" t="s">
        <v>619</v>
      </c>
      <c r="F12" s="230"/>
      <c r="G12" s="953"/>
      <c r="H12" s="960"/>
      <c r="I12" s="13"/>
      <c r="J12" s="14"/>
      <c r="K12" s="15"/>
      <c r="L12" s="13"/>
      <c r="M12" s="13"/>
      <c r="N12" s="14"/>
      <c r="O12" s="15"/>
      <c r="P12" s="13"/>
      <c r="Q12" s="13"/>
      <c r="R12" s="14"/>
      <c r="S12" s="15"/>
      <c r="T12" s="13"/>
      <c r="U12" s="13"/>
      <c r="V12" s="14"/>
      <c r="W12" s="710"/>
      <c r="X12" s="713" t="s">
        <v>620</v>
      </c>
      <c r="Y12" s="232" t="s">
        <v>90</v>
      </c>
      <c r="Z12" s="230" t="s">
        <v>127</v>
      </c>
      <c r="AA12" s="231" t="s">
        <v>127</v>
      </c>
      <c r="AB12" s="963" t="s">
        <v>127</v>
      </c>
      <c r="AC12" s="717"/>
      <c r="AD12" s="707" t="s">
        <v>134</v>
      </c>
    </row>
    <row r="13" spans="1:31" ht="45" x14ac:dyDescent="0.25">
      <c r="A13" s="232"/>
      <c r="B13" s="12"/>
      <c r="C13" s="12" t="s">
        <v>621</v>
      </c>
      <c r="D13" s="12"/>
      <c r="E13" s="12" t="s">
        <v>622</v>
      </c>
      <c r="F13" s="230"/>
      <c r="G13" s="953"/>
      <c r="H13" s="960"/>
      <c r="I13" s="13"/>
      <c r="J13" s="14"/>
      <c r="K13" s="15"/>
      <c r="L13" s="13"/>
      <c r="M13" s="13"/>
      <c r="N13" s="14"/>
      <c r="O13" s="15"/>
      <c r="P13" s="13"/>
      <c r="Q13" s="13"/>
      <c r="R13" s="14"/>
      <c r="S13" s="15"/>
      <c r="T13" s="13"/>
      <c r="U13" s="13"/>
      <c r="V13" s="14"/>
      <c r="W13" s="710"/>
      <c r="X13" s="713" t="s">
        <v>410</v>
      </c>
      <c r="Y13" s="232" t="s">
        <v>90</v>
      </c>
      <c r="Z13" s="230" t="s">
        <v>127</v>
      </c>
      <c r="AA13" s="231" t="s">
        <v>127</v>
      </c>
      <c r="AB13" s="963" t="s">
        <v>127</v>
      </c>
      <c r="AC13" s="717"/>
      <c r="AD13" s="707" t="s">
        <v>134</v>
      </c>
    </row>
    <row r="14" spans="1:31" ht="75" x14ac:dyDescent="0.25">
      <c r="A14" s="232"/>
      <c r="B14" s="12"/>
      <c r="C14" s="12" t="s">
        <v>623</v>
      </c>
      <c r="D14" s="12"/>
      <c r="E14" s="12" t="s">
        <v>624</v>
      </c>
      <c r="F14" s="230"/>
      <c r="G14" s="953"/>
      <c r="H14" s="960"/>
      <c r="I14" s="13"/>
      <c r="J14" s="14"/>
      <c r="K14" s="15"/>
      <c r="L14" s="13"/>
      <c r="M14" s="13"/>
      <c r="N14" s="14"/>
      <c r="O14" s="15"/>
      <c r="P14" s="13"/>
      <c r="Q14" s="13"/>
      <c r="R14" s="14"/>
      <c r="S14" s="15"/>
      <c r="T14" s="13"/>
      <c r="U14" s="13"/>
      <c r="V14" s="14"/>
      <c r="W14" s="710"/>
      <c r="X14" s="713" t="s">
        <v>620</v>
      </c>
      <c r="Y14" s="232" t="s">
        <v>42</v>
      </c>
      <c r="Z14" s="230" t="s">
        <v>127</v>
      </c>
      <c r="AA14" s="231" t="s">
        <v>127</v>
      </c>
      <c r="AB14" s="963" t="s">
        <v>1188</v>
      </c>
      <c r="AC14" s="717"/>
      <c r="AD14" s="707" t="s">
        <v>134</v>
      </c>
    </row>
    <row r="15" spans="1:31" ht="120" x14ac:dyDescent="0.25">
      <c r="A15" s="232"/>
      <c r="B15" s="12"/>
      <c r="C15" s="12" t="s">
        <v>625</v>
      </c>
      <c r="D15" s="12"/>
      <c r="E15" s="12" t="s">
        <v>626</v>
      </c>
      <c r="F15" s="230"/>
      <c r="G15" s="953"/>
      <c r="H15" s="960"/>
      <c r="I15" s="13"/>
      <c r="J15" s="14"/>
      <c r="K15" s="15"/>
      <c r="L15" s="13"/>
      <c r="M15" s="13"/>
      <c r="N15" s="14"/>
      <c r="O15" s="15"/>
      <c r="P15" s="13"/>
      <c r="Q15" s="13"/>
      <c r="R15" s="14"/>
      <c r="S15" s="15"/>
      <c r="T15" s="13"/>
      <c r="U15" s="13"/>
      <c r="V15" s="14"/>
      <c r="W15" s="710"/>
      <c r="X15" s="713" t="s">
        <v>410</v>
      </c>
      <c r="Y15" s="232" t="s">
        <v>110</v>
      </c>
      <c r="Z15" s="230" t="s">
        <v>42</v>
      </c>
      <c r="AA15" s="231" t="s">
        <v>42</v>
      </c>
      <c r="AB15" s="963" t="s">
        <v>42</v>
      </c>
      <c r="AC15" s="717"/>
      <c r="AD15" s="707" t="s">
        <v>134</v>
      </c>
    </row>
    <row r="16" spans="1:31" ht="90" x14ac:dyDescent="0.25">
      <c r="A16" s="232"/>
      <c r="B16" s="12"/>
      <c r="C16" s="12" t="s">
        <v>627</v>
      </c>
      <c r="D16" s="12"/>
      <c r="E16" s="12" t="s">
        <v>628</v>
      </c>
      <c r="F16" s="230"/>
      <c r="G16" s="953"/>
      <c r="H16" s="960"/>
      <c r="I16" s="13"/>
      <c r="J16" s="14"/>
      <c r="K16" s="15"/>
      <c r="L16" s="13"/>
      <c r="M16" s="13"/>
      <c r="N16" s="14"/>
      <c r="O16" s="15"/>
      <c r="P16" s="13"/>
      <c r="Q16" s="13"/>
      <c r="R16" s="14"/>
      <c r="S16" s="15"/>
      <c r="T16" s="13"/>
      <c r="U16" s="13"/>
      <c r="V16" s="14"/>
      <c r="W16" s="710"/>
      <c r="X16" s="713" t="s">
        <v>410</v>
      </c>
      <c r="Y16" s="232" t="s">
        <v>110</v>
      </c>
      <c r="Z16" s="230" t="s">
        <v>110</v>
      </c>
      <c r="AA16" s="231" t="s">
        <v>1188</v>
      </c>
      <c r="AB16" s="963" t="s">
        <v>1188</v>
      </c>
      <c r="AC16" s="717"/>
      <c r="AD16" s="707" t="s">
        <v>134</v>
      </c>
    </row>
    <row r="17" spans="1:30" ht="45" x14ac:dyDescent="0.25">
      <c r="A17" s="232"/>
      <c r="B17" s="12"/>
      <c r="C17" s="12" t="s">
        <v>629</v>
      </c>
      <c r="D17" s="12"/>
      <c r="E17" s="12" t="s">
        <v>630</v>
      </c>
      <c r="F17" s="230"/>
      <c r="G17" s="953"/>
      <c r="H17" s="960"/>
      <c r="I17" s="13"/>
      <c r="J17" s="14"/>
      <c r="K17" s="15"/>
      <c r="L17" s="13"/>
      <c r="M17" s="13"/>
      <c r="N17" s="14"/>
      <c r="O17" s="15"/>
      <c r="P17" s="13"/>
      <c r="Q17" s="13"/>
      <c r="R17" s="14"/>
      <c r="S17" s="15"/>
      <c r="T17" s="13"/>
      <c r="U17" s="13"/>
      <c r="V17" s="14"/>
      <c r="W17" s="710"/>
      <c r="X17" s="713" t="s">
        <v>631</v>
      </c>
      <c r="Y17" s="232" t="s">
        <v>127</v>
      </c>
      <c r="Z17" s="230" t="s">
        <v>127</v>
      </c>
      <c r="AA17" s="231" t="s">
        <v>127</v>
      </c>
      <c r="AB17" s="963" t="s">
        <v>42</v>
      </c>
      <c r="AC17" s="717"/>
      <c r="AD17" s="707" t="s">
        <v>134</v>
      </c>
    </row>
    <row r="18" spans="1:30" ht="60" x14ac:dyDescent="0.25">
      <c r="A18" s="232"/>
      <c r="B18" s="12"/>
      <c r="C18" s="12" t="s">
        <v>632</v>
      </c>
      <c r="D18" s="12"/>
      <c r="E18" s="12" t="s">
        <v>633</v>
      </c>
      <c r="F18" s="230"/>
      <c r="G18" s="953"/>
      <c r="H18" s="960"/>
      <c r="I18" s="13"/>
      <c r="J18" s="14"/>
      <c r="K18" s="15"/>
      <c r="L18" s="13"/>
      <c r="M18" s="13"/>
      <c r="N18" s="14"/>
      <c r="O18" s="15"/>
      <c r="P18" s="13"/>
      <c r="Q18" s="13"/>
      <c r="R18" s="14"/>
      <c r="S18" s="15"/>
      <c r="T18" s="13"/>
      <c r="U18" s="13"/>
      <c r="V18" s="14"/>
      <c r="W18" s="710"/>
      <c r="X18" s="713" t="s">
        <v>109</v>
      </c>
      <c r="Y18" s="232" t="s">
        <v>127</v>
      </c>
      <c r="Z18" s="230" t="s">
        <v>127</v>
      </c>
      <c r="AA18" s="231" t="s">
        <v>127</v>
      </c>
      <c r="AB18" s="963" t="s">
        <v>42</v>
      </c>
      <c r="AC18" s="717"/>
      <c r="AD18" s="707" t="s">
        <v>134</v>
      </c>
    </row>
    <row r="19" spans="1:30" ht="105" x14ac:dyDescent="0.25">
      <c r="A19" s="232"/>
      <c r="B19" s="12"/>
      <c r="C19" s="12" t="s">
        <v>634</v>
      </c>
      <c r="D19" s="12"/>
      <c r="E19" s="12" t="s">
        <v>635</v>
      </c>
      <c r="F19" s="230"/>
      <c r="G19" s="953"/>
      <c r="H19" s="960"/>
      <c r="I19" s="13"/>
      <c r="J19" s="14"/>
      <c r="K19" s="15"/>
      <c r="L19" s="13"/>
      <c r="M19" s="13"/>
      <c r="N19" s="14"/>
      <c r="O19" s="15"/>
      <c r="P19" s="13"/>
      <c r="Q19" s="13"/>
      <c r="R19" s="14"/>
      <c r="S19" s="15"/>
      <c r="T19" s="13"/>
      <c r="U19" s="13"/>
      <c r="V19" s="14"/>
      <c r="W19" s="710"/>
      <c r="X19" s="713" t="s">
        <v>109</v>
      </c>
      <c r="Y19" s="232" t="s">
        <v>127</v>
      </c>
      <c r="Z19" s="230" t="s">
        <v>127</v>
      </c>
      <c r="AA19" s="231" t="s">
        <v>127</v>
      </c>
      <c r="AB19" s="963" t="s">
        <v>127</v>
      </c>
      <c r="AC19" s="717"/>
      <c r="AD19" s="707"/>
    </row>
    <row r="20" spans="1:30" ht="120" x14ac:dyDescent="0.25">
      <c r="A20" s="232"/>
      <c r="B20" s="12"/>
      <c r="C20" s="12" t="s">
        <v>636</v>
      </c>
      <c r="D20" s="12"/>
      <c r="E20" s="17" t="s">
        <v>637</v>
      </c>
      <c r="F20" s="230" t="s">
        <v>638</v>
      </c>
      <c r="G20" s="953"/>
      <c r="H20" s="960"/>
      <c r="I20" s="13"/>
      <c r="J20" s="14"/>
      <c r="K20" s="15"/>
      <c r="L20" s="13"/>
      <c r="M20" s="13"/>
      <c r="N20" s="14"/>
      <c r="O20" s="15"/>
      <c r="P20" s="13"/>
      <c r="Q20" s="13"/>
      <c r="R20" s="14"/>
      <c r="S20" s="15"/>
      <c r="T20" s="13"/>
      <c r="U20" s="13"/>
      <c r="V20" s="14"/>
      <c r="W20" s="710"/>
      <c r="X20" s="713" t="s">
        <v>406</v>
      </c>
      <c r="Y20" s="232" t="s">
        <v>127</v>
      </c>
      <c r="Z20" s="230" t="s">
        <v>127</v>
      </c>
      <c r="AA20" s="231" t="s">
        <v>127</v>
      </c>
      <c r="AB20" s="963"/>
      <c r="AC20" s="717"/>
      <c r="AD20" s="707" t="s">
        <v>134</v>
      </c>
    </row>
    <row r="21" spans="1:30" ht="45" x14ac:dyDescent="0.25">
      <c r="A21" s="232"/>
      <c r="B21" s="12"/>
      <c r="C21" s="12" t="s">
        <v>639</v>
      </c>
      <c r="D21" s="12"/>
      <c r="E21" s="12" t="s">
        <v>640</v>
      </c>
      <c r="F21" s="230"/>
      <c r="G21" s="953"/>
      <c r="H21" s="960"/>
      <c r="I21" s="13"/>
      <c r="J21" s="14"/>
      <c r="K21" s="15"/>
      <c r="L21" s="13"/>
      <c r="M21" s="13"/>
      <c r="N21" s="14"/>
      <c r="O21" s="15"/>
      <c r="P21" s="13"/>
      <c r="Q21" s="13"/>
      <c r="R21" s="14"/>
      <c r="S21" s="15"/>
      <c r="T21" s="13"/>
      <c r="U21" s="13"/>
      <c r="V21" s="14"/>
      <c r="W21" s="710"/>
      <c r="X21" s="713" t="s">
        <v>109</v>
      </c>
      <c r="Y21" s="232" t="s">
        <v>127</v>
      </c>
      <c r="Z21" s="230" t="s">
        <v>127</v>
      </c>
      <c r="AA21" s="231" t="s">
        <v>127</v>
      </c>
      <c r="AB21" s="963" t="s">
        <v>127</v>
      </c>
      <c r="AC21" s="717"/>
      <c r="AD21" s="707" t="s">
        <v>134</v>
      </c>
    </row>
    <row r="22" spans="1:30" ht="45" x14ac:dyDescent="0.25">
      <c r="A22" s="232"/>
      <c r="B22" s="12"/>
      <c r="C22" s="12" t="s">
        <v>641</v>
      </c>
      <c r="D22" s="12"/>
      <c r="E22" s="12" t="s">
        <v>642</v>
      </c>
      <c r="F22" s="230"/>
      <c r="G22" s="953"/>
      <c r="H22" s="960"/>
      <c r="I22" s="13"/>
      <c r="J22" s="14"/>
      <c r="K22" s="15"/>
      <c r="L22" s="13"/>
      <c r="M22" s="13"/>
      <c r="N22" s="14"/>
      <c r="O22" s="15"/>
      <c r="P22" s="13"/>
      <c r="Q22" s="13"/>
      <c r="R22" s="14"/>
      <c r="S22" s="15"/>
      <c r="T22" s="13"/>
      <c r="U22" s="13"/>
      <c r="V22" s="14"/>
      <c r="W22" s="710"/>
      <c r="X22" s="713" t="s">
        <v>109</v>
      </c>
      <c r="Y22" s="232" t="s">
        <v>127</v>
      </c>
      <c r="Z22" s="230" t="s">
        <v>127</v>
      </c>
      <c r="AA22" s="231" t="s">
        <v>127</v>
      </c>
      <c r="AB22" s="963" t="s">
        <v>127</v>
      </c>
      <c r="AC22" s="717"/>
      <c r="AD22" s="707" t="s">
        <v>134</v>
      </c>
    </row>
    <row r="23" spans="1:30" ht="120" x14ac:dyDescent="0.25">
      <c r="A23" s="232"/>
      <c r="B23" s="12"/>
      <c r="C23" s="12" t="s">
        <v>643</v>
      </c>
      <c r="D23" s="12"/>
      <c r="E23" s="12" t="s">
        <v>644</v>
      </c>
      <c r="F23" s="230"/>
      <c r="G23" s="953"/>
      <c r="H23" s="960"/>
      <c r="I23" s="13"/>
      <c r="J23" s="14"/>
      <c r="K23" s="15"/>
      <c r="L23" s="13"/>
      <c r="M23" s="13"/>
      <c r="N23" s="14"/>
      <c r="O23" s="15"/>
      <c r="P23" s="13"/>
      <c r="Q23" s="13"/>
      <c r="R23" s="14"/>
      <c r="S23" s="15"/>
      <c r="T23" s="13"/>
      <c r="U23" s="13"/>
      <c r="V23" s="14"/>
      <c r="W23" s="710"/>
      <c r="X23" s="713" t="s">
        <v>109</v>
      </c>
      <c r="Y23" s="232" t="s">
        <v>127</v>
      </c>
      <c r="Z23" s="230" t="s">
        <v>127</v>
      </c>
      <c r="AA23" s="231" t="s">
        <v>127</v>
      </c>
      <c r="AB23" s="963" t="s">
        <v>1188</v>
      </c>
      <c r="AC23" s="717"/>
      <c r="AD23" s="707" t="s">
        <v>134</v>
      </c>
    </row>
    <row r="24" spans="1:30" ht="75" x14ac:dyDescent="0.25">
      <c r="A24" s="232"/>
      <c r="B24" s="12"/>
      <c r="C24" s="12" t="s">
        <v>645</v>
      </c>
      <c r="D24" s="12"/>
      <c r="E24" s="12" t="s">
        <v>646</v>
      </c>
      <c r="F24" s="230"/>
      <c r="G24" s="953"/>
      <c r="H24" s="960"/>
      <c r="I24" s="13"/>
      <c r="J24" s="14"/>
      <c r="K24" s="15"/>
      <c r="L24" s="13"/>
      <c r="M24" s="13"/>
      <c r="N24" s="14"/>
      <c r="O24" s="15"/>
      <c r="P24" s="13"/>
      <c r="Q24" s="13"/>
      <c r="R24" s="14"/>
      <c r="S24" s="15"/>
      <c r="T24" s="13"/>
      <c r="U24" s="13"/>
      <c r="V24" s="14"/>
      <c r="W24" s="710"/>
      <c r="X24" s="714" t="s">
        <v>410</v>
      </c>
      <c r="Y24" s="232" t="s">
        <v>127</v>
      </c>
      <c r="Z24" s="230" t="s">
        <v>127</v>
      </c>
      <c r="AA24" s="231" t="s">
        <v>127</v>
      </c>
      <c r="AB24" s="963"/>
      <c r="AC24" s="717"/>
      <c r="AD24" s="707" t="s">
        <v>134</v>
      </c>
    </row>
    <row r="25" spans="1:30" ht="90" x14ac:dyDescent="0.25">
      <c r="A25" s="232"/>
      <c r="B25" s="12"/>
      <c r="C25" s="12" t="s">
        <v>647</v>
      </c>
      <c r="D25" s="12"/>
      <c r="E25" s="17" t="s">
        <v>648</v>
      </c>
      <c r="F25" s="230" t="s">
        <v>649</v>
      </c>
      <c r="G25" s="953"/>
      <c r="H25" s="960"/>
      <c r="I25" s="13"/>
      <c r="J25" s="14"/>
      <c r="K25" s="15"/>
      <c r="L25" s="13"/>
      <c r="M25" s="13"/>
      <c r="N25" s="14"/>
      <c r="O25" s="15"/>
      <c r="P25" s="13"/>
      <c r="Q25" s="13"/>
      <c r="R25" s="14"/>
      <c r="S25" s="15"/>
      <c r="T25" s="13"/>
      <c r="U25" s="13"/>
      <c r="V25" s="14"/>
      <c r="W25" s="710"/>
      <c r="X25" s="713" t="s">
        <v>406</v>
      </c>
      <c r="Y25" s="232" t="s">
        <v>42</v>
      </c>
      <c r="Z25" s="230" t="s">
        <v>42</v>
      </c>
      <c r="AA25" s="231" t="s">
        <v>42</v>
      </c>
      <c r="AB25" s="963"/>
      <c r="AC25" s="717"/>
      <c r="AD25" s="707" t="s">
        <v>134</v>
      </c>
    </row>
    <row r="26" spans="1:30" ht="120" x14ac:dyDescent="0.25">
      <c r="A26" s="232"/>
      <c r="B26" s="12"/>
      <c r="C26" s="12" t="s">
        <v>650</v>
      </c>
      <c r="D26" s="12"/>
      <c r="E26" s="12" t="s">
        <v>651</v>
      </c>
      <c r="F26" s="230"/>
      <c r="G26" s="953"/>
      <c r="H26" s="960"/>
      <c r="I26" s="13"/>
      <c r="J26" s="14"/>
      <c r="K26" s="15"/>
      <c r="L26" s="13"/>
      <c r="M26" s="13"/>
      <c r="N26" s="14"/>
      <c r="O26" s="15"/>
      <c r="P26" s="13"/>
      <c r="Q26" s="13"/>
      <c r="R26" s="14"/>
      <c r="S26" s="15"/>
      <c r="T26" s="13"/>
      <c r="U26" s="13"/>
      <c r="V26" s="14"/>
      <c r="W26" s="710"/>
      <c r="X26" s="713" t="s">
        <v>410</v>
      </c>
      <c r="Y26" s="232" t="s">
        <v>110</v>
      </c>
      <c r="Z26" s="230" t="s">
        <v>42</v>
      </c>
      <c r="AA26" s="231" t="s">
        <v>42</v>
      </c>
      <c r="AB26" s="963" t="s">
        <v>42</v>
      </c>
      <c r="AC26" s="717"/>
      <c r="AD26" s="707" t="s">
        <v>134</v>
      </c>
    </row>
    <row r="27" spans="1:30" ht="90" x14ac:dyDescent="0.25">
      <c r="A27" s="232"/>
      <c r="B27" s="12"/>
      <c r="C27" s="12" t="s">
        <v>652</v>
      </c>
      <c r="D27" s="12"/>
      <c r="E27" s="12" t="s">
        <v>653</v>
      </c>
      <c r="F27" s="230"/>
      <c r="G27" s="953"/>
      <c r="H27" s="960"/>
      <c r="I27" s="13"/>
      <c r="J27" s="14"/>
      <c r="K27" s="15"/>
      <c r="L27" s="13"/>
      <c r="M27" s="13"/>
      <c r="N27" s="14"/>
      <c r="O27" s="15"/>
      <c r="P27" s="13"/>
      <c r="Q27" s="13"/>
      <c r="R27" s="14"/>
      <c r="S27" s="15"/>
      <c r="T27" s="13"/>
      <c r="U27" s="13"/>
      <c r="V27" s="14"/>
      <c r="W27" s="710"/>
      <c r="X27" s="713" t="s">
        <v>654</v>
      </c>
      <c r="Y27" s="232" t="s">
        <v>90</v>
      </c>
      <c r="Z27" s="230" t="s">
        <v>90</v>
      </c>
      <c r="AA27" s="231" t="s">
        <v>90</v>
      </c>
      <c r="AB27" s="963"/>
      <c r="AC27" s="717"/>
      <c r="AD27" s="707" t="s">
        <v>134</v>
      </c>
    </row>
    <row r="28" spans="1:30" ht="135" x14ac:dyDescent="0.25">
      <c r="A28" s="232"/>
      <c r="B28" s="12"/>
      <c r="C28" s="12" t="s">
        <v>655</v>
      </c>
      <c r="D28" s="12"/>
      <c r="E28" s="17" t="s">
        <v>656</v>
      </c>
      <c r="F28" s="230" t="s">
        <v>657</v>
      </c>
      <c r="G28" s="953"/>
      <c r="H28" s="960"/>
      <c r="I28" s="13"/>
      <c r="J28" s="14"/>
      <c r="K28" s="15"/>
      <c r="L28" s="13"/>
      <c r="M28" s="13"/>
      <c r="N28" s="14"/>
      <c r="O28" s="15"/>
      <c r="P28" s="13"/>
      <c r="Q28" s="13"/>
      <c r="R28" s="14"/>
      <c r="S28" s="15"/>
      <c r="T28" s="13"/>
      <c r="U28" s="13"/>
      <c r="V28" s="14"/>
      <c r="W28" s="710"/>
      <c r="X28" s="713" t="s">
        <v>109</v>
      </c>
      <c r="Y28" s="232" t="s">
        <v>127</v>
      </c>
      <c r="Z28" s="230" t="s">
        <v>127</v>
      </c>
      <c r="AA28" s="231" t="s">
        <v>127</v>
      </c>
      <c r="AB28" s="963"/>
      <c r="AC28" s="717"/>
      <c r="AD28" s="707" t="s">
        <v>134</v>
      </c>
    </row>
    <row r="29" spans="1:30" ht="45" x14ac:dyDescent="0.25">
      <c r="A29" s="232"/>
      <c r="B29" s="12"/>
      <c r="C29" s="12" t="s">
        <v>658</v>
      </c>
      <c r="D29" s="12"/>
      <c r="E29" s="12" t="s">
        <v>659</v>
      </c>
      <c r="F29" s="230"/>
      <c r="G29" s="953"/>
      <c r="H29" s="960"/>
      <c r="I29" s="13"/>
      <c r="J29" s="14"/>
      <c r="K29" s="15"/>
      <c r="L29" s="13"/>
      <c r="M29" s="13"/>
      <c r="N29" s="14"/>
      <c r="O29" s="15"/>
      <c r="P29" s="13"/>
      <c r="Q29" s="13"/>
      <c r="R29" s="14"/>
      <c r="S29" s="15"/>
      <c r="T29" s="13"/>
      <c r="U29" s="13"/>
      <c r="V29" s="14"/>
      <c r="W29" s="710"/>
      <c r="X29" s="713" t="s">
        <v>109</v>
      </c>
      <c r="Y29" s="232" t="s">
        <v>90</v>
      </c>
      <c r="Z29" s="230" t="s">
        <v>127</v>
      </c>
      <c r="AA29" s="231" t="s">
        <v>127</v>
      </c>
      <c r="AB29" s="963" t="s">
        <v>42</v>
      </c>
      <c r="AC29" s="717"/>
      <c r="AD29" s="707" t="s">
        <v>134</v>
      </c>
    </row>
    <row r="30" spans="1:30" ht="60" x14ac:dyDescent="0.25">
      <c r="A30" s="232"/>
      <c r="B30" s="12"/>
      <c r="C30" s="12" t="s">
        <v>660</v>
      </c>
      <c r="D30" s="12"/>
      <c r="E30" s="12" t="s">
        <v>661</v>
      </c>
      <c r="F30" s="230"/>
      <c r="G30" s="953"/>
      <c r="H30" s="960"/>
      <c r="I30" s="13"/>
      <c r="J30" s="14"/>
      <c r="K30" s="15"/>
      <c r="L30" s="13"/>
      <c r="M30" s="13"/>
      <c r="N30" s="14"/>
      <c r="O30" s="15"/>
      <c r="P30" s="13"/>
      <c r="Q30" s="13"/>
      <c r="R30" s="14"/>
      <c r="S30" s="15"/>
      <c r="T30" s="13"/>
      <c r="U30" s="13"/>
      <c r="V30" s="14"/>
      <c r="W30" s="710"/>
      <c r="X30" s="713" t="s">
        <v>662</v>
      </c>
      <c r="Y30" s="232" t="s">
        <v>127</v>
      </c>
      <c r="Z30" s="230" t="s">
        <v>42</v>
      </c>
      <c r="AA30" s="231" t="s">
        <v>127</v>
      </c>
      <c r="AB30" s="963" t="s">
        <v>127</v>
      </c>
      <c r="AC30" s="717"/>
      <c r="AD30" s="707" t="s">
        <v>134</v>
      </c>
    </row>
    <row r="31" spans="1:30" ht="45" x14ac:dyDescent="0.25">
      <c r="A31" s="232"/>
      <c r="B31" s="12"/>
      <c r="C31" s="12" t="s">
        <v>663</v>
      </c>
      <c r="D31" s="12"/>
      <c r="E31" s="12" t="s">
        <v>664</v>
      </c>
      <c r="F31" s="230"/>
      <c r="G31" s="953"/>
      <c r="H31" s="960"/>
      <c r="I31" s="13"/>
      <c r="J31" s="14"/>
      <c r="K31" s="15"/>
      <c r="L31" s="13"/>
      <c r="M31" s="13"/>
      <c r="N31" s="14"/>
      <c r="O31" s="15"/>
      <c r="P31" s="13"/>
      <c r="Q31" s="13"/>
      <c r="R31" s="14"/>
      <c r="S31" s="15"/>
      <c r="T31" s="13"/>
      <c r="U31" s="13"/>
      <c r="V31" s="14"/>
      <c r="W31" s="710"/>
      <c r="X31" s="713" t="s">
        <v>662</v>
      </c>
      <c r="Y31" s="232" t="s">
        <v>127</v>
      </c>
      <c r="Z31" s="230" t="s">
        <v>42</v>
      </c>
      <c r="AA31" s="231" t="s">
        <v>127</v>
      </c>
      <c r="AB31" s="963" t="s">
        <v>42</v>
      </c>
      <c r="AC31" s="717"/>
      <c r="AD31" s="707" t="s">
        <v>134</v>
      </c>
    </row>
    <row r="32" spans="1:30" ht="135" x14ac:dyDescent="0.25">
      <c r="A32" s="232"/>
      <c r="B32" s="12"/>
      <c r="C32" s="12" t="s">
        <v>665</v>
      </c>
      <c r="D32" s="12"/>
      <c r="E32" s="12" t="s">
        <v>666</v>
      </c>
      <c r="F32" s="230"/>
      <c r="G32" s="953"/>
      <c r="H32" s="960"/>
      <c r="I32" s="13"/>
      <c r="J32" s="14"/>
      <c r="K32" s="15"/>
      <c r="L32" s="13"/>
      <c r="M32" s="13"/>
      <c r="N32" s="14"/>
      <c r="O32" s="15"/>
      <c r="P32" s="13"/>
      <c r="Q32" s="13"/>
      <c r="R32" s="14"/>
      <c r="S32" s="15"/>
      <c r="T32" s="13"/>
      <c r="U32" s="13"/>
      <c r="V32" s="14"/>
      <c r="W32" s="710"/>
      <c r="X32" s="713" t="s">
        <v>406</v>
      </c>
      <c r="Y32" s="232" t="s">
        <v>90</v>
      </c>
      <c r="Z32" s="230" t="s">
        <v>42</v>
      </c>
      <c r="AA32" s="231" t="s">
        <v>127</v>
      </c>
      <c r="AB32" s="963"/>
      <c r="AC32" s="717"/>
      <c r="AD32" s="707" t="s">
        <v>134</v>
      </c>
    </row>
    <row r="33" spans="1:30" ht="75" x14ac:dyDescent="0.25">
      <c r="A33" s="232"/>
      <c r="B33" s="12"/>
      <c r="C33" s="12" t="s">
        <v>667</v>
      </c>
      <c r="D33" s="12"/>
      <c r="E33" s="17" t="s">
        <v>668</v>
      </c>
      <c r="F33" s="230" t="s">
        <v>669</v>
      </c>
      <c r="G33" s="953"/>
      <c r="H33" s="960"/>
      <c r="I33" s="13"/>
      <c r="J33" s="14"/>
      <c r="K33" s="15"/>
      <c r="L33" s="13"/>
      <c r="M33" s="13"/>
      <c r="N33" s="14"/>
      <c r="O33" s="15"/>
      <c r="P33" s="13"/>
      <c r="Q33" s="13"/>
      <c r="R33" s="14"/>
      <c r="S33" s="15"/>
      <c r="T33" s="13"/>
      <c r="U33" s="13"/>
      <c r="V33" s="14"/>
      <c r="W33" s="710"/>
      <c r="X33" s="713" t="s">
        <v>109</v>
      </c>
      <c r="Y33" s="232" t="s">
        <v>127</v>
      </c>
      <c r="Z33" s="230" t="s">
        <v>127</v>
      </c>
      <c r="AA33" s="231" t="s">
        <v>127</v>
      </c>
      <c r="AB33" s="963"/>
      <c r="AC33" s="717"/>
      <c r="AD33" s="707" t="s">
        <v>134</v>
      </c>
    </row>
    <row r="34" spans="1:30" ht="45" x14ac:dyDescent="0.25">
      <c r="A34" s="232"/>
      <c r="B34" s="12"/>
      <c r="C34" s="12" t="s">
        <v>670</v>
      </c>
      <c r="D34" s="12"/>
      <c r="E34" s="12" t="s">
        <v>671</v>
      </c>
      <c r="F34" s="230"/>
      <c r="G34" s="953"/>
      <c r="H34" s="960"/>
      <c r="I34" s="13"/>
      <c r="J34" s="14"/>
      <c r="K34" s="15"/>
      <c r="L34" s="13"/>
      <c r="M34" s="13"/>
      <c r="N34" s="14"/>
      <c r="O34" s="15"/>
      <c r="P34" s="13"/>
      <c r="Q34" s="13"/>
      <c r="R34" s="14"/>
      <c r="S34" s="15"/>
      <c r="T34" s="13"/>
      <c r="U34" s="13"/>
      <c r="V34" s="14"/>
      <c r="W34" s="710"/>
      <c r="X34" s="713" t="s">
        <v>109</v>
      </c>
      <c r="Y34" s="232" t="s">
        <v>42</v>
      </c>
      <c r="Z34" s="230" t="s">
        <v>42</v>
      </c>
      <c r="AA34" s="231" t="s">
        <v>127</v>
      </c>
      <c r="AB34" s="963"/>
      <c r="AC34" s="717"/>
      <c r="AD34" s="707" t="s">
        <v>134</v>
      </c>
    </row>
    <row r="35" spans="1:30" ht="75" x14ac:dyDescent="0.25">
      <c r="A35" s="232"/>
      <c r="B35" s="12"/>
      <c r="C35" s="12" t="s">
        <v>672</v>
      </c>
      <c r="D35" s="12"/>
      <c r="E35" s="12" t="s">
        <v>673</v>
      </c>
      <c r="F35" s="230"/>
      <c r="G35" s="953"/>
      <c r="H35" s="960"/>
      <c r="I35" s="13"/>
      <c r="J35" s="14"/>
      <c r="K35" s="15"/>
      <c r="L35" s="13"/>
      <c r="M35" s="13"/>
      <c r="N35" s="14"/>
      <c r="O35" s="15"/>
      <c r="P35" s="13"/>
      <c r="Q35" s="13"/>
      <c r="R35" s="14"/>
      <c r="S35" s="15"/>
      <c r="T35" s="13"/>
      <c r="U35" s="13"/>
      <c r="V35" s="14"/>
      <c r="W35" s="710"/>
      <c r="X35" s="713" t="s">
        <v>109</v>
      </c>
      <c r="Y35" s="232" t="s">
        <v>127</v>
      </c>
      <c r="Z35" s="230" t="s">
        <v>127</v>
      </c>
      <c r="AA35" s="231" t="s">
        <v>127</v>
      </c>
      <c r="AB35" s="963" t="s">
        <v>42</v>
      </c>
      <c r="AC35" s="717"/>
      <c r="AD35" s="707" t="s">
        <v>134</v>
      </c>
    </row>
    <row r="36" spans="1:30" ht="90" x14ac:dyDescent="0.25">
      <c r="A36" s="232"/>
      <c r="B36" s="12"/>
      <c r="C36" s="12" t="s">
        <v>674</v>
      </c>
      <c r="D36" s="12"/>
      <c r="E36" s="12" t="s">
        <v>675</v>
      </c>
      <c r="F36" s="230"/>
      <c r="G36" s="953" t="s">
        <v>676</v>
      </c>
      <c r="H36" s="960">
        <v>0</v>
      </c>
      <c r="I36" s="13"/>
      <c r="J36" s="14"/>
      <c r="K36" s="15"/>
      <c r="L36" s="13"/>
      <c r="M36" s="13"/>
      <c r="N36" s="14"/>
      <c r="O36" s="15"/>
      <c r="P36" s="13"/>
      <c r="Q36" s="13"/>
      <c r="R36" s="14"/>
      <c r="S36" s="15"/>
      <c r="T36" s="13"/>
      <c r="U36" s="13"/>
      <c r="V36" s="14"/>
      <c r="W36" s="710"/>
      <c r="X36" s="713" t="s">
        <v>109</v>
      </c>
      <c r="Y36" s="232" t="s">
        <v>127</v>
      </c>
      <c r="Z36" s="230" t="s">
        <v>127</v>
      </c>
      <c r="AA36" s="231" t="s">
        <v>127</v>
      </c>
      <c r="AB36" s="963" t="s">
        <v>127</v>
      </c>
      <c r="AC36" s="717"/>
      <c r="AD36" s="707" t="s">
        <v>134</v>
      </c>
    </row>
    <row r="37" spans="1:30" ht="75" x14ac:dyDescent="0.25">
      <c r="A37" s="232"/>
      <c r="B37" s="12"/>
      <c r="C37" s="12" t="s">
        <v>677</v>
      </c>
      <c r="D37" s="12"/>
      <c r="E37" s="12" t="s">
        <v>678</v>
      </c>
      <c r="F37" s="230"/>
      <c r="G37" s="953"/>
      <c r="H37" s="960"/>
      <c r="I37" s="13"/>
      <c r="J37" s="14"/>
      <c r="K37" s="15"/>
      <c r="L37" s="13"/>
      <c r="M37" s="13"/>
      <c r="N37" s="14"/>
      <c r="O37" s="15"/>
      <c r="P37" s="13"/>
      <c r="Q37" s="13"/>
      <c r="R37" s="14"/>
      <c r="S37" s="15"/>
      <c r="T37" s="13"/>
      <c r="U37" s="13"/>
      <c r="V37" s="14"/>
      <c r="W37" s="710"/>
      <c r="X37" s="713" t="s">
        <v>109</v>
      </c>
      <c r="Y37" s="232" t="s">
        <v>42</v>
      </c>
      <c r="Z37" s="230" t="s">
        <v>127</v>
      </c>
      <c r="AA37" s="231" t="s">
        <v>127</v>
      </c>
      <c r="AB37" s="963" t="s">
        <v>127</v>
      </c>
      <c r="AC37" s="717"/>
      <c r="AD37" s="707" t="s">
        <v>134</v>
      </c>
    </row>
    <row r="38" spans="1:30" ht="135.75" thickBot="1" x14ac:dyDescent="0.3">
      <c r="A38" s="233"/>
      <c r="B38" s="234"/>
      <c r="C38" s="234" t="s">
        <v>679</v>
      </c>
      <c r="D38" s="234"/>
      <c r="E38" s="234" t="s">
        <v>680</v>
      </c>
      <c r="F38" s="238"/>
      <c r="G38" s="954"/>
      <c r="H38" s="961"/>
      <c r="I38" s="235"/>
      <c r="J38" s="236"/>
      <c r="K38" s="237"/>
      <c r="L38" s="235"/>
      <c r="M38" s="235"/>
      <c r="N38" s="236"/>
      <c r="O38" s="237"/>
      <c r="P38" s="235"/>
      <c r="Q38" s="235"/>
      <c r="R38" s="236"/>
      <c r="S38" s="237"/>
      <c r="T38" s="235"/>
      <c r="U38" s="235"/>
      <c r="V38" s="236"/>
      <c r="W38" s="711"/>
      <c r="X38" s="715" t="s">
        <v>109</v>
      </c>
      <c r="Y38" s="233" t="s">
        <v>127</v>
      </c>
      <c r="Z38" s="238" t="s">
        <v>90</v>
      </c>
      <c r="AA38" s="239" t="s">
        <v>127</v>
      </c>
      <c r="AB38" s="962" t="s">
        <v>1188</v>
      </c>
      <c r="AC38" s="718"/>
      <c r="AD38" s="708" t="s">
        <v>134</v>
      </c>
    </row>
    <row r="39" spans="1:30" ht="13.5" customHeight="1" x14ac:dyDescent="0.25"/>
    <row r="40" spans="1:30" ht="13.5" customHeight="1" x14ac:dyDescent="0.25"/>
    <row r="41" spans="1:30" ht="13.5" customHeight="1" x14ac:dyDescent="0.25"/>
    <row r="42" spans="1:30" ht="13.5" customHeight="1" x14ac:dyDescent="0.25"/>
    <row r="43" spans="1:30" ht="13.5" customHeight="1" x14ac:dyDescent="0.25"/>
    <row r="44" spans="1:30" ht="13.5" customHeight="1" x14ac:dyDescent="0.25"/>
    <row r="45" spans="1:30" ht="13.5" customHeight="1" x14ac:dyDescent="0.25"/>
    <row r="46" spans="1:30" ht="13.5" customHeight="1" x14ac:dyDescent="0.25"/>
    <row r="47" spans="1:30" ht="13.5" customHeight="1" x14ac:dyDescent="0.25"/>
    <row r="48" spans="1:30"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38" xr:uid="{00000000-0009-0000-0000-00000A000000}"/>
  <dataValidations count="2">
    <dataValidation type="list" allowBlank="1" showErrorMessage="1" sqref="Y2:Z38" xr:uid="{00000000-0002-0000-0A00-000001000000}">
      <formula1>"Nog niet opgestart,In opstartfase,Gevorderde fase,Voldaan,Niet (langer) van toepassing"</formula1>
    </dataValidation>
    <dataValidation type="list" allowBlank="1" showInputMessage="1" showErrorMessage="1" sqref="AA2:AB38" xr:uid="{BBF5C4E9-DA4D-472E-B13B-943D816EBA75}">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E598"/>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3" width="8.7109375" customWidth="1"/>
    <col min="4" max="4" width="11.42578125" customWidth="1"/>
    <col min="5" max="5" width="17.5703125" customWidth="1"/>
    <col min="6" max="6" width="31" customWidth="1"/>
    <col min="7" max="7" width="9" customWidth="1"/>
    <col min="8" max="23" width="9" hidden="1" customWidth="1"/>
    <col min="24" max="29" width="9" customWidth="1"/>
    <col min="30" max="30" width="8.710937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25" t="s">
        <v>22</v>
      </c>
      <c r="X1" s="539" t="s">
        <v>23</v>
      </c>
      <c r="Y1" s="516" t="s">
        <v>24</v>
      </c>
      <c r="Z1" s="517" t="s">
        <v>25</v>
      </c>
      <c r="AA1" s="517" t="s">
        <v>26</v>
      </c>
      <c r="AB1" s="520" t="s">
        <v>27</v>
      </c>
      <c r="AC1" s="526" t="s">
        <v>28</v>
      </c>
      <c r="AD1" s="517" t="s">
        <v>29</v>
      </c>
    </row>
    <row r="2" spans="1:30" ht="45" x14ac:dyDescent="0.25">
      <c r="A2" s="719"/>
      <c r="B2" s="720"/>
      <c r="C2" s="720" t="s">
        <v>681</v>
      </c>
      <c r="D2" s="720" t="s">
        <v>682</v>
      </c>
      <c r="E2" s="720"/>
      <c r="F2" s="720"/>
      <c r="G2" s="726"/>
      <c r="H2" s="732"/>
      <c r="I2" s="721"/>
      <c r="J2" s="722"/>
      <c r="K2" s="723"/>
      <c r="L2" s="721"/>
      <c r="M2" s="721"/>
      <c r="N2" s="722"/>
      <c r="O2" s="723"/>
      <c r="P2" s="721"/>
      <c r="Q2" s="721"/>
      <c r="R2" s="722"/>
      <c r="S2" s="723"/>
      <c r="T2" s="721"/>
      <c r="U2" s="721"/>
      <c r="V2" s="722"/>
      <c r="W2" s="735"/>
      <c r="X2" s="738"/>
      <c r="Y2" s="719"/>
      <c r="Z2" s="720"/>
      <c r="AA2" s="724"/>
      <c r="AB2" s="742"/>
      <c r="AC2" s="729"/>
      <c r="AD2" s="725"/>
    </row>
    <row r="3" spans="1:30" ht="75" x14ac:dyDescent="0.25">
      <c r="A3" s="249"/>
      <c r="B3" s="240"/>
      <c r="C3" s="240"/>
      <c r="D3" s="246" t="s">
        <v>683</v>
      </c>
      <c r="E3" s="246"/>
      <c r="F3" s="240"/>
      <c r="G3" s="727"/>
      <c r="H3" s="733"/>
      <c r="I3" s="241"/>
      <c r="J3" s="242"/>
      <c r="K3" s="243"/>
      <c r="L3" s="241"/>
      <c r="M3" s="241"/>
      <c r="N3" s="242"/>
      <c r="O3" s="243"/>
      <c r="P3" s="241"/>
      <c r="Q3" s="241"/>
      <c r="R3" s="242"/>
      <c r="S3" s="243"/>
      <c r="T3" s="241"/>
      <c r="U3" s="241"/>
      <c r="V3" s="242"/>
      <c r="W3" s="736"/>
      <c r="X3" s="739"/>
      <c r="Y3" s="249"/>
      <c r="Z3" s="240"/>
      <c r="AA3" s="244"/>
      <c r="AB3" s="743"/>
      <c r="AC3" s="730"/>
      <c r="AD3" s="245" t="s">
        <v>244</v>
      </c>
    </row>
    <row r="4" spans="1:30" ht="180" x14ac:dyDescent="0.25">
      <c r="A4" s="249"/>
      <c r="B4" s="240"/>
      <c r="C4" s="240" t="s">
        <v>684</v>
      </c>
      <c r="D4" s="240"/>
      <c r="E4" s="247" t="s">
        <v>685</v>
      </c>
      <c r="F4" s="240" t="s">
        <v>686</v>
      </c>
      <c r="G4" s="727"/>
      <c r="H4" s="733"/>
      <c r="I4" s="241"/>
      <c r="J4" s="242"/>
      <c r="K4" s="243"/>
      <c r="L4" s="241"/>
      <c r="M4" s="241"/>
      <c r="N4" s="242"/>
      <c r="O4" s="243"/>
      <c r="P4" s="241"/>
      <c r="Q4" s="241"/>
      <c r="R4" s="242"/>
      <c r="S4" s="243"/>
      <c r="T4" s="241"/>
      <c r="U4" s="241"/>
      <c r="V4" s="242"/>
      <c r="W4" s="736"/>
      <c r="X4" s="739" t="s">
        <v>109</v>
      </c>
      <c r="Y4" s="249" t="s">
        <v>42</v>
      </c>
      <c r="Z4" s="240" t="s">
        <v>127</v>
      </c>
      <c r="AA4" s="244" t="s">
        <v>127</v>
      </c>
      <c r="AB4" s="743" t="s">
        <v>42</v>
      </c>
      <c r="AC4" s="730"/>
      <c r="AD4" s="245" t="s">
        <v>244</v>
      </c>
    </row>
    <row r="5" spans="1:30" ht="135" x14ac:dyDescent="0.25">
      <c r="A5" s="249"/>
      <c r="B5" s="240"/>
      <c r="C5" s="240" t="s">
        <v>687</v>
      </c>
      <c r="D5" s="240"/>
      <c r="E5" s="248" t="s">
        <v>688</v>
      </c>
      <c r="F5" s="240" t="s">
        <v>689</v>
      </c>
      <c r="G5" s="727"/>
      <c r="H5" s="733"/>
      <c r="I5" s="241"/>
      <c r="J5" s="242"/>
      <c r="K5" s="243"/>
      <c r="L5" s="241"/>
      <c r="M5" s="241"/>
      <c r="N5" s="242"/>
      <c r="O5" s="243"/>
      <c r="P5" s="241"/>
      <c r="Q5" s="241"/>
      <c r="R5" s="242"/>
      <c r="S5" s="243"/>
      <c r="T5" s="241"/>
      <c r="U5" s="241"/>
      <c r="V5" s="242"/>
      <c r="W5" s="736"/>
      <c r="X5" s="739" t="s">
        <v>109</v>
      </c>
      <c r="Y5" s="249" t="s">
        <v>127</v>
      </c>
      <c r="Z5" s="240" t="s">
        <v>127</v>
      </c>
      <c r="AA5" s="244" t="s">
        <v>127</v>
      </c>
      <c r="AB5" s="743" t="s">
        <v>42</v>
      </c>
      <c r="AC5" s="730"/>
      <c r="AD5" s="245" t="s">
        <v>244</v>
      </c>
    </row>
    <row r="6" spans="1:30" ht="90" x14ac:dyDescent="0.25">
      <c r="A6" s="249"/>
      <c r="B6" s="240"/>
      <c r="C6" s="240" t="s">
        <v>690</v>
      </c>
      <c r="D6" s="240"/>
      <c r="E6" s="240" t="s">
        <v>691</v>
      </c>
      <c r="F6" s="240"/>
      <c r="G6" s="727"/>
      <c r="H6" s="733"/>
      <c r="I6" s="241"/>
      <c r="J6" s="242"/>
      <c r="K6" s="243"/>
      <c r="L6" s="241"/>
      <c r="M6" s="241"/>
      <c r="N6" s="242"/>
      <c r="O6" s="243"/>
      <c r="P6" s="241"/>
      <c r="Q6" s="241"/>
      <c r="R6" s="242"/>
      <c r="S6" s="243"/>
      <c r="T6" s="241"/>
      <c r="U6" s="241"/>
      <c r="V6" s="242"/>
      <c r="W6" s="736"/>
      <c r="X6" s="739" t="s">
        <v>109</v>
      </c>
      <c r="Y6" s="249" t="s">
        <v>127</v>
      </c>
      <c r="Z6" s="240" t="s">
        <v>127</v>
      </c>
      <c r="AA6" s="244" t="s">
        <v>127</v>
      </c>
      <c r="AB6" s="743"/>
      <c r="AC6" s="730"/>
      <c r="AD6" s="245" t="s">
        <v>244</v>
      </c>
    </row>
    <row r="7" spans="1:30" ht="150" x14ac:dyDescent="0.25">
      <c r="A7" s="249"/>
      <c r="B7" s="240"/>
      <c r="C7" s="240" t="s">
        <v>692</v>
      </c>
      <c r="D7" s="240"/>
      <c r="E7" s="248" t="s">
        <v>693</v>
      </c>
      <c r="F7" s="240" t="s">
        <v>694</v>
      </c>
      <c r="G7" s="727"/>
      <c r="H7" s="733"/>
      <c r="I7" s="241"/>
      <c r="J7" s="242"/>
      <c r="K7" s="243"/>
      <c r="L7" s="241"/>
      <c r="M7" s="241"/>
      <c r="N7" s="242"/>
      <c r="O7" s="243"/>
      <c r="P7" s="241"/>
      <c r="Q7" s="241"/>
      <c r="R7" s="242"/>
      <c r="S7" s="243"/>
      <c r="T7" s="241"/>
      <c r="U7" s="241"/>
      <c r="V7" s="242"/>
      <c r="W7" s="736"/>
      <c r="X7" s="740" t="s">
        <v>346</v>
      </c>
      <c r="Y7" s="249" t="s">
        <v>127</v>
      </c>
      <c r="Z7" s="240" t="s">
        <v>127</v>
      </c>
      <c r="AA7" s="244" t="s">
        <v>127</v>
      </c>
      <c r="AB7" s="743" t="s">
        <v>42</v>
      </c>
      <c r="AC7" s="730"/>
      <c r="AD7" s="245" t="s">
        <v>244</v>
      </c>
    </row>
    <row r="8" spans="1:30" ht="105" x14ac:dyDescent="0.25">
      <c r="A8" s="249"/>
      <c r="B8" s="240"/>
      <c r="C8" s="240" t="s">
        <v>690</v>
      </c>
      <c r="D8" s="240"/>
      <c r="E8" s="240" t="s">
        <v>695</v>
      </c>
      <c r="F8" s="240"/>
      <c r="G8" s="727"/>
      <c r="H8" s="733"/>
      <c r="I8" s="241"/>
      <c r="J8" s="242"/>
      <c r="K8" s="243"/>
      <c r="L8" s="241"/>
      <c r="M8" s="241"/>
      <c r="N8" s="242"/>
      <c r="O8" s="243"/>
      <c r="P8" s="241"/>
      <c r="Q8" s="241"/>
      <c r="R8" s="242"/>
      <c r="S8" s="243"/>
      <c r="T8" s="241"/>
      <c r="U8" s="241"/>
      <c r="V8" s="242"/>
      <c r="W8" s="736"/>
      <c r="X8" s="739" t="s">
        <v>109</v>
      </c>
      <c r="Y8" s="249" t="s">
        <v>127</v>
      </c>
      <c r="Z8" s="240" t="s">
        <v>42</v>
      </c>
      <c r="AA8" s="244" t="s">
        <v>127</v>
      </c>
      <c r="AB8" s="743" t="s">
        <v>42</v>
      </c>
      <c r="AC8" s="730"/>
      <c r="AD8" s="245" t="s">
        <v>244</v>
      </c>
    </row>
    <row r="9" spans="1:30" ht="225" x14ac:dyDescent="0.25">
      <c r="A9" s="249"/>
      <c r="B9" s="240"/>
      <c r="C9" s="240" t="s">
        <v>696</v>
      </c>
      <c r="D9" s="240"/>
      <c r="E9" s="248" t="s">
        <v>697</v>
      </c>
      <c r="F9" s="240" t="s">
        <v>698</v>
      </c>
      <c r="G9" s="727"/>
      <c r="H9" s="733"/>
      <c r="I9" s="241"/>
      <c r="J9" s="242"/>
      <c r="K9" s="243"/>
      <c r="L9" s="241"/>
      <c r="M9" s="241"/>
      <c r="N9" s="242"/>
      <c r="O9" s="243"/>
      <c r="P9" s="241"/>
      <c r="Q9" s="241"/>
      <c r="R9" s="242"/>
      <c r="S9" s="243"/>
      <c r="T9" s="241"/>
      <c r="U9" s="241"/>
      <c r="V9" s="242"/>
      <c r="W9" s="736"/>
      <c r="X9" s="739" t="s">
        <v>109</v>
      </c>
      <c r="Y9" s="249" t="s">
        <v>127</v>
      </c>
      <c r="Z9" s="240"/>
      <c r="AA9" s="244" t="s">
        <v>127</v>
      </c>
      <c r="AB9" s="743" t="s">
        <v>42</v>
      </c>
      <c r="AC9" s="730"/>
      <c r="AD9" s="245" t="s">
        <v>244</v>
      </c>
    </row>
    <row r="10" spans="1:30" ht="120" x14ac:dyDescent="0.25">
      <c r="A10" s="249"/>
      <c r="B10" s="240"/>
      <c r="C10" s="240" t="s">
        <v>699</v>
      </c>
      <c r="D10" s="240"/>
      <c r="E10" s="240" t="s">
        <v>700</v>
      </c>
      <c r="F10" s="240"/>
      <c r="G10" s="727"/>
      <c r="H10" s="733"/>
      <c r="I10" s="241"/>
      <c r="J10" s="242"/>
      <c r="K10" s="243"/>
      <c r="L10" s="241"/>
      <c r="M10" s="241"/>
      <c r="N10" s="242"/>
      <c r="O10" s="243"/>
      <c r="P10" s="241"/>
      <c r="Q10" s="241"/>
      <c r="R10" s="242"/>
      <c r="S10" s="243"/>
      <c r="T10" s="241"/>
      <c r="U10" s="241"/>
      <c r="V10" s="242"/>
      <c r="W10" s="736"/>
      <c r="X10" s="739" t="s">
        <v>109</v>
      </c>
      <c r="Y10" s="249" t="s">
        <v>127</v>
      </c>
      <c r="Z10" s="240" t="s">
        <v>127</v>
      </c>
      <c r="AA10" s="244" t="s">
        <v>127</v>
      </c>
      <c r="AB10" s="743" t="s">
        <v>42</v>
      </c>
      <c r="AC10" s="730"/>
      <c r="AD10" s="245" t="s">
        <v>244</v>
      </c>
    </row>
    <row r="11" spans="1:30" ht="120" x14ac:dyDescent="0.25">
      <c r="A11" s="249"/>
      <c r="B11" s="240"/>
      <c r="C11" s="240" t="s">
        <v>699</v>
      </c>
      <c r="D11" s="240"/>
      <c r="E11" s="240" t="s">
        <v>701</v>
      </c>
      <c r="F11" s="240"/>
      <c r="G11" s="727"/>
      <c r="H11" s="733"/>
      <c r="I11" s="241"/>
      <c r="J11" s="242"/>
      <c r="K11" s="243"/>
      <c r="L11" s="241"/>
      <c r="M11" s="241"/>
      <c r="N11" s="242"/>
      <c r="O11" s="243"/>
      <c r="P11" s="241"/>
      <c r="Q11" s="241"/>
      <c r="R11" s="242"/>
      <c r="S11" s="243"/>
      <c r="T11" s="241"/>
      <c r="U11" s="241"/>
      <c r="V11" s="242"/>
      <c r="W11" s="736"/>
      <c r="X11" s="739" t="s">
        <v>109</v>
      </c>
      <c r="Y11" s="249" t="s">
        <v>127</v>
      </c>
      <c r="Z11" s="240" t="s">
        <v>127</v>
      </c>
      <c r="AA11" s="244" t="s">
        <v>127</v>
      </c>
      <c r="AB11" s="743" t="s">
        <v>42</v>
      </c>
      <c r="AC11" s="730"/>
      <c r="AD11" s="245" t="s">
        <v>244</v>
      </c>
    </row>
    <row r="12" spans="1:30" ht="105" x14ac:dyDescent="0.25">
      <c r="A12" s="249"/>
      <c r="B12" s="240"/>
      <c r="C12" s="240" t="s">
        <v>699</v>
      </c>
      <c r="D12" s="240"/>
      <c r="E12" s="240" t="s">
        <v>702</v>
      </c>
      <c r="F12" s="240"/>
      <c r="G12" s="727"/>
      <c r="H12" s="733"/>
      <c r="I12" s="241"/>
      <c r="J12" s="242"/>
      <c r="K12" s="243"/>
      <c r="L12" s="241"/>
      <c r="M12" s="241"/>
      <c r="N12" s="242"/>
      <c r="O12" s="243"/>
      <c r="P12" s="241"/>
      <c r="Q12" s="241"/>
      <c r="R12" s="242"/>
      <c r="S12" s="243"/>
      <c r="T12" s="241"/>
      <c r="U12" s="241"/>
      <c r="V12" s="242"/>
      <c r="W12" s="736"/>
      <c r="X12" s="739" t="s">
        <v>109</v>
      </c>
      <c r="Y12" s="249" t="s">
        <v>127</v>
      </c>
      <c r="Z12" s="240" t="s">
        <v>127</v>
      </c>
      <c r="AA12" s="244" t="s">
        <v>127</v>
      </c>
      <c r="AB12" s="743" t="s">
        <v>1188</v>
      </c>
      <c r="AC12" s="730"/>
      <c r="AD12" s="245" t="s">
        <v>244</v>
      </c>
    </row>
    <row r="13" spans="1:30" ht="135" x14ac:dyDescent="0.25">
      <c r="A13" s="249"/>
      <c r="B13" s="240"/>
      <c r="C13" s="240" t="s">
        <v>703</v>
      </c>
      <c r="D13" s="240"/>
      <c r="E13" s="248" t="s">
        <v>704</v>
      </c>
      <c r="F13" s="240" t="s">
        <v>705</v>
      </c>
      <c r="G13" s="727"/>
      <c r="H13" s="733"/>
      <c r="I13" s="241"/>
      <c r="J13" s="242"/>
      <c r="K13" s="243"/>
      <c r="L13" s="241"/>
      <c r="M13" s="241"/>
      <c r="N13" s="242"/>
      <c r="O13" s="243"/>
      <c r="P13" s="241"/>
      <c r="Q13" s="241"/>
      <c r="R13" s="242"/>
      <c r="S13" s="243"/>
      <c r="T13" s="241"/>
      <c r="U13" s="241"/>
      <c r="V13" s="242"/>
      <c r="W13" s="736"/>
      <c r="X13" s="739" t="s">
        <v>109</v>
      </c>
      <c r="Y13" s="249" t="s">
        <v>127</v>
      </c>
      <c r="Z13" s="240" t="s">
        <v>127</v>
      </c>
      <c r="AA13" s="244" t="s">
        <v>127</v>
      </c>
      <c r="AB13" s="743" t="s">
        <v>42</v>
      </c>
      <c r="AC13" s="730"/>
      <c r="AD13" s="245" t="s">
        <v>244</v>
      </c>
    </row>
    <row r="14" spans="1:30" ht="60" x14ac:dyDescent="0.25">
      <c r="A14" s="249"/>
      <c r="B14" s="240"/>
      <c r="C14" s="240" t="s">
        <v>699</v>
      </c>
      <c r="D14" s="240"/>
      <c r="E14" s="240" t="s">
        <v>706</v>
      </c>
      <c r="F14" s="240"/>
      <c r="G14" s="727"/>
      <c r="H14" s="733"/>
      <c r="I14" s="241"/>
      <c r="J14" s="242"/>
      <c r="K14" s="243"/>
      <c r="L14" s="241"/>
      <c r="M14" s="241"/>
      <c r="N14" s="242"/>
      <c r="O14" s="243"/>
      <c r="P14" s="241"/>
      <c r="Q14" s="241"/>
      <c r="R14" s="242"/>
      <c r="S14" s="243"/>
      <c r="T14" s="241"/>
      <c r="U14" s="241"/>
      <c r="V14" s="242"/>
      <c r="W14" s="736"/>
      <c r="X14" s="739" t="s">
        <v>109</v>
      </c>
      <c r="Y14" s="249" t="s">
        <v>127</v>
      </c>
      <c r="Z14" s="240" t="s">
        <v>127</v>
      </c>
      <c r="AA14" s="244" t="s">
        <v>127</v>
      </c>
      <c r="AB14" s="743" t="s">
        <v>42</v>
      </c>
      <c r="AC14" s="730"/>
      <c r="AD14" s="245" t="s">
        <v>244</v>
      </c>
    </row>
    <row r="15" spans="1:30" ht="120" x14ac:dyDescent="0.25">
      <c r="A15" s="249"/>
      <c r="B15" s="240"/>
      <c r="C15" s="240" t="s">
        <v>707</v>
      </c>
      <c r="D15" s="240"/>
      <c r="E15" s="248" t="s">
        <v>708</v>
      </c>
      <c r="F15" s="240" t="s">
        <v>709</v>
      </c>
      <c r="G15" s="727"/>
      <c r="H15" s="733"/>
      <c r="I15" s="241"/>
      <c r="J15" s="242"/>
      <c r="K15" s="243"/>
      <c r="L15" s="241"/>
      <c r="M15" s="241"/>
      <c r="N15" s="242"/>
      <c r="O15" s="243"/>
      <c r="P15" s="241"/>
      <c r="Q15" s="241"/>
      <c r="R15" s="242"/>
      <c r="S15" s="243"/>
      <c r="T15" s="241"/>
      <c r="U15" s="241"/>
      <c r="V15" s="242"/>
      <c r="W15" s="736"/>
      <c r="X15" s="739" t="s">
        <v>109</v>
      </c>
      <c r="Y15" s="249" t="s">
        <v>127</v>
      </c>
      <c r="Z15" s="240"/>
      <c r="AA15" s="244" t="s">
        <v>127</v>
      </c>
      <c r="AB15" s="743" t="s">
        <v>1188</v>
      </c>
      <c r="AC15" s="730"/>
      <c r="AD15" s="245" t="s">
        <v>244</v>
      </c>
    </row>
    <row r="16" spans="1:30" ht="75" x14ac:dyDescent="0.25">
      <c r="A16" s="249"/>
      <c r="B16" s="240"/>
      <c r="C16" s="240" t="s">
        <v>699</v>
      </c>
      <c r="D16" s="240"/>
      <c r="E16" s="240" t="s">
        <v>710</v>
      </c>
      <c r="F16" s="240"/>
      <c r="G16" s="727"/>
      <c r="H16" s="733"/>
      <c r="I16" s="241"/>
      <c r="J16" s="242"/>
      <c r="K16" s="243"/>
      <c r="L16" s="241"/>
      <c r="M16" s="241"/>
      <c r="N16" s="242"/>
      <c r="O16" s="243"/>
      <c r="P16" s="241"/>
      <c r="Q16" s="241"/>
      <c r="R16" s="242"/>
      <c r="S16" s="243"/>
      <c r="T16" s="241"/>
      <c r="U16" s="241"/>
      <c r="V16" s="242"/>
      <c r="W16" s="736"/>
      <c r="X16" s="739" t="s">
        <v>109</v>
      </c>
      <c r="Y16" s="249" t="s">
        <v>127</v>
      </c>
      <c r="Z16" s="240" t="s">
        <v>127</v>
      </c>
      <c r="AA16" s="244" t="s">
        <v>127</v>
      </c>
      <c r="AB16" s="743" t="s">
        <v>127</v>
      </c>
      <c r="AC16" s="730"/>
      <c r="AD16" s="245" t="s">
        <v>244</v>
      </c>
    </row>
    <row r="17" spans="1:30" ht="45" x14ac:dyDescent="0.25">
      <c r="A17" s="249"/>
      <c r="B17" s="240"/>
      <c r="C17" s="240" t="s">
        <v>699</v>
      </c>
      <c r="D17" s="240"/>
      <c r="E17" s="240" t="s">
        <v>711</v>
      </c>
      <c r="F17" s="240"/>
      <c r="G17" s="727"/>
      <c r="H17" s="733"/>
      <c r="I17" s="241"/>
      <c r="J17" s="242"/>
      <c r="K17" s="243"/>
      <c r="L17" s="241"/>
      <c r="M17" s="241"/>
      <c r="N17" s="242"/>
      <c r="O17" s="243"/>
      <c r="P17" s="241"/>
      <c r="Q17" s="241"/>
      <c r="R17" s="242"/>
      <c r="S17" s="243"/>
      <c r="T17" s="241"/>
      <c r="U17" s="241"/>
      <c r="V17" s="242"/>
      <c r="W17" s="736"/>
      <c r="X17" s="739" t="s">
        <v>109</v>
      </c>
      <c r="Y17" s="249" t="s">
        <v>127</v>
      </c>
      <c r="Z17" s="240" t="s">
        <v>127</v>
      </c>
      <c r="AA17" s="244" t="s">
        <v>127</v>
      </c>
      <c r="AB17" s="743" t="s">
        <v>42</v>
      </c>
      <c r="AC17" s="730"/>
      <c r="AD17" s="245" t="s">
        <v>244</v>
      </c>
    </row>
    <row r="18" spans="1:30" ht="165" x14ac:dyDescent="0.25">
      <c r="A18" s="249"/>
      <c r="B18" s="240"/>
      <c r="C18" s="240" t="s">
        <v>712</v>
      </c>
      <c r="D18" s="240"/>
      <c r="E18" s="248" t="s">
        <v>713</v>
      </c>
      <c r="F18" s="240" t="s">
        <v>714</v>
      </c>
      <c r="G18" s="727"/>
      <c r="H18" s="733"/>
      <c r="I18" s="241"/>
      <c r="J18" s="242"/>
      <c r="K18" s="243"/>
      <c r="L18" s="241"/>
      <c r="M18" s="241"/>
      <c r="N18" s="242"/>
      <c r="O18" s="243"/>
      <c r="P18" s="241"/>
      <c r="Q18" s="241"/>
      <c r="R18" s="242"/>
      <c r="S18" s="243"/>
      <c r="T18" s="241"/>
      <c r="U18" s="241"/>
      <c r="V18" s="242"/>
      <c r="W18" s="736"/>
      <c r="X18" s="739" t="s">
        <v>109</v>
      </c>
      <c r="Y18" s="249" t="s">
        <v>127</v>
      </c>
      <c r="Z18" s="240"/>
      <c r="AA18" s="244" t="s">
        <v>127</v>
      </c>
      <c r="AB18" s="743" t="s">
        <v>1188</v>
      </c>
      <c r="AC18" s="730"/>
      <c r="AD18" s="245" t="s">
        <v>244</v>
      </c>
    </row>
    <row r="19" spans="1:30" ht="120" x14ac:dyDescent="0.25">
      <c r="A19" s="249"/>
      <c r="B19" s="240"/>
      <c r="C19" s="240" t="s">
        <v>715</v>
      </c>
      <c r="D19" s="240"/>
      <c r="E19" s="240" t="s">
        <v>716</v>
      </c>
      <c r="F19" s="240"/>
      <c r="G19" s="727"/>
      <c r="H19" s="733"/>
      <c r="I19" s="241"/>
      <c r="J19" s="242"/>
      <c r="K19" s="243"/>
      <c r="L19" s="241"/>
      <c r="M19" s="241"/>
      <c r="N19" s="242"/>
      <c r="O19" s="243"/>
      <c r="P19" s="241"/>
      <c r="Q19" s="241"/>
      <c r="R19" s="242"/>
      <c r="S19" s="243"/>
      <c r="T19" s="241"/>
      <c r="U19" s="241"/>
      <c r="V19" s="242"/>
      <c r="W19" s="736"/>
      <c r="X19" s="740" t="s">
        <v>346</v>
      </c>
      <c r="Y19" s="249" t="s">
        <v>90</v>
      </c>
      <c r="Z19" s="240" t="s">
        <v>90</v>
      </c>
      <c r="AA19" s="244" t="s">
        <v>1188</v>
      </c>
      <c r="AB19" s="743" t="s">
        <v>1188</v>
      </c>
      <c r="AC19" s="730"/>
      <c r="AD19" s="245" t="s">
        <v>244</v>
      </c>
    </row>
    <row r="20" spans="1:30" ht="120" x14ac:dyDescent="0.25">
      <c r="A20" s="249"/>
      <c r="B20" s="240"/>
      <c r="C20" s="240" t="s">
        <v>715</v>
      </c>
      <c r="D20" s="240"/>
      <c r="E20" s="240" t="s">
        <v>717</v>
      </c>
      <c r="F20" s="240"/>
      <c r="G20" s="727"/>
      <c r="H20" s="733"/>
      <c r="I20" s="241"/>
      <c r="J20" s="242"/>
      <c r="K20" s="243"/>
      <c r="L20" s="241"/>
      <c r="M20" s="241"/>
      <c r="N20" s="242"/>
      <c r="O20" s="243"/>
      <c r="P20" s="241"/>
      <c r="Q20" s="241"/>
      <c r="R20" s="242"/>
      <c r="S20" s="243"/>
      <c r="T20" s="241"/>
      <c r="U20" s="241"/>
      <c r="V20" s="242"/>
      <c r="W20" s="736"/>
      <c r="X20" s="739" t="s">
        <v>109</v>
      </c>
      <c r="Y20" s="249" t="s">
        <v>127</v>
      </c>
      <c r="Z20" s="240" t="s">
        <v>127</v>
      </c>
      <c r="AA20" s="244" t="s">
        <v>127</v>
      </c>
      <c r="AB20" s="743" t="s">
        <v>1188</v>
      </c>
      <c r="AC20" s="730"/>
      <c r="AD20" s="245" t="s">
        <v>244</v>
      </c>
    </row>
    <row r="21" spans="1:30" ht="120" x14ac:dyDescent="0.25">
      <c r="A21" s="249"/>
      <c r="B21" s="240"/>
      <c r="C21" s="240" t="s">
        <v>718</v>
      </c>
      <c r="D21" s="240"/>
      <c r="E21" s="248" t="s">
        <v>719</v>
      </c>
      <c r="F21" s="240" t="s">
        <v>720</v>
      </c>
      <c r="G21" s="727"/>
      <c r="H21" s="733"/>
      <c r="I21" s="241"/>
      <c r="J21" s="242"/>
      <c r="K21" s="243"/>
      <c r="L21" s="241"/>
      <c r="M21" s="241"/>
      <c r="N21" s="242"/>
      <c r="O21" s="243"/>
      <c r="P21" s="241"/>
      <c r="Q21" s="241"/>
      <c r="R21" s="242"/>
      <c r="S21" s="243"/>
      <c r="T21" s="241"/>
      <c r="U21" s="241"/>
      <c r="V21" s="242"/>
      <c r="W21" s="736"/>
      <c r="X21" s="740" t="s">
        <v>346</v>
      </c>
      <c r="Y21" s="249" t="s">
        <v>90</v>
      </c>
      <c r="Z21" s="240"/>
      <c r="AA21" s="244" t="s">
        <v>90</v>
      </c>
      <c r="AB21" s="743" t="s">
        <v>1188</v>
      </c>
      <c r="AC21" s="730"/>
      <c r="AD21" s="245" t="s">
        <v>244</v>
      </c>
    </row>
    <row r="22" spans="1:30" ht="105" x14ac:dyDescent="0.25">
      <c r="A22" s="249"/>
      <c r="B22" s="240"/>
      <c r="C22" s="240" t="s">
        <v>721</v>
      </c>
      <c r="D22" s="240"/>
      <c r="E22" s="240" t="s">
        <v>722</v>
      </c>
      <c r="F22" s="240"/>
      <c r="G22" s="727"/>
      <c r="H22" s="733"/>
      <c r="I22" s="241"/>
      <c r="J22" s="242"/>
      <c r="K22" s="243"/>
      <c r="L22" s="241"/>
      <c r="M22" s="241"/>
      <c r="N22" s="242"/>
      <c r="O22" s="243"/>
      <c r="P22" s="241"/>
      <c r="Q22" s="241"/>
      <c r="R22" s="242"/>
      <c r="S22" s="243"/>
      <c r="T22" s="241"/>
      <c r="U22" s="241"/>
      <c r="V22" s="242"/>
      <c r="W22" s="736"/>
      <c r="X22" s="740" t="s">
        <v>346</v>
      </c>
      <c r="Y22" s="249" t="s">
        <v>90</v>
      </c>
      <c r="Z22" s="240" t="s">
        <v>110</v>
      </c>
      <c r="AA22" s="244" t="s">
        <v>90</v>
      </c>
      <c r="AB22" s="743" t="s">
        <v>1188</v>
      </c>
      <c r="AC22" s="730"/>
      <c r="AD22" s="245" t="s">
        <v>244</v>
      </c>
    </row>
    <row r="23" spans="1:30" ht="45" x14ac:dyDescent="0.25">
      <c r="A23" s="249"/>
      <c r="B23" s="240"/>
      <c r="C23" s="240" t="s">
        <v>721</v>
      </c>
      <c r="D23" s="240"/>
      <c r="E23" s="240" t="s">
        <v>723</v>
      </c>
      <c r="F23" s="240"/>
      <c r="G23" s="727"/>
      <c r="H23" s="733"/>
      <c r="I23" s="241"/>
      <c r="J23" s="242"/>
      <c r="K23" s="243"/>
      <c r="L23" s="241"/>
      <c r="M23" s="241"/>
      <c r="N23" s="242"/>
      <c r="O23" s="243"/>
      <c r="P23" s="241"/>
      <c r="Q23" s="241"/>
      <c r="R23" s="242"/>
      <c r="S23" s="243"/>
      <c r="T23" s="241"/>
      <c r="U23" s="241"/>
      <c r="V23" s="242"/>
      <c r="W23" s="736"/>
      <c r="X23" s="740" t="s">
        <v>346</v>
      </c>
      <c r="Y23" s="249" t="s">
        <v>90</v>
      </c>
      <c r="Z23" s="240" t="s">
        <v>90</v>
      </c>
      <c r="AA23" s="244" t="s">
        <v>90</v>
      </c>
      <c r="AB23" s="743" t="s">
        <v>90</v>
      </c>
      <c r="AC23" s="730"/>
      <c r="AD23" s="245" t="s">
        <v>244</v>
      </c>
    </row>
    <row r="24" spans="1:30" ht="150" x14ac:dyDescent="0.25">
      <c r="A24" s="249"/>
      <c r="B24" s="240"/>
      <c r="C24" s="240" t="s">
        <v>724</v>
      </c>
      <c r="D24" s="240"/>
      <c r="E24" s="247" t="s">
        <v>725</v>
      </c>
      <c r="F24" s="240" t="s">
        <v>726</v>
      </c>
      <c r="G24" s="727"/>
      <c r="H24" s="733"/>
      <c r="I24" s="241"/>
      <c r="J24" s="242"/>
      <c r="K24" s="243"/>
      <c r="L24" s="241"/>
      <c r="M24" s="241"/>
      <c r="N24" s="242"/>
      <c r="O24" s="243"/>
      <c r="P24" s="241"/>
      <c r="Q24" s="241"/>
      <c r="R24" s="242"/>
      <c r="S24" s="243"/>
      <c r="T24" s="241"/>
      <c r="U24" s="241"/>
      <c r="V24" s="242"/>
      <c r="W24" s="736"/>
      <c r="X24" s="739" t="s">
        <v>615</v>
      </c>
      <c r="Y24" s="249" t="s">
        <v>42</v>
      </c>
      <c r="Z24" s="240" t="s">
        <v>127</v>
      </c>
      <c r="AA24" s="244" t="s">
        <v>127</v>
      </c>
      <c r="AB24" s="743" t="s">
        <v>127</v>
      </c>
      <c r="AC24" s="730"/>
      <c r="AD24" s="245" t="s">
        <v>244</v>
      </c>
    </row>
    <row r="25" spans="1:30" ht="240" x14ac:dyDescent="0.25">
      <c r="A25" s="249"/>
      <c r="B25" s="240"/>
      <c r="C25" s="240" t="s">
        <v>727</v>
      </c>
      <c r="D25" s="240"/>
      <c r="E25" s="248" t="s">
        <v>728</v>
      </c>
      <c r="F25" s="240" t="s">
        <v>729</v>
      </c>
      <c r="G25" s="727"/>
      <c r="H25" s="733"/>
      <c r="I25" s="241"/>
      <c r="J25" s="242"/>
      <c r="K25" s="243"/>
      <c r="L25" s="241"/>
      <c r="M25" s="241"/>
      <c r="N25" s="242"/>
      <c r="O25" s="243"/>
      <c r="P25" s="241"/>
      <c r="Q25" s="241"/>
      <c r="R25" s="242"/>
      <c r="S25" s="243"/>
      <c r="T25" s="241"/>
      <c r="U25" s="241"/>
      <c r="V25" s="242"/>
      <c r="W25" s="736"/>
      <c r="X25" s="739" t="s">
        <v>615</v>
      </c>
      <c r="Y25" s="249" t="s">
        <v>127</v>
      </c>
      <c r="Z25" s="240" t="s">
        <v>127</v>
      </c>
      <c r="AA25" s="244" t="s">
        <v>127</v>
      </c>
      <c r="AB25" s="743" t="s">
        <v>42</v>
      </c>
      <c r="AC25" s="730"/>
      <c r="AD25" s="245" t="s">
        <v>244</v>
      </c>
    </row>
    <row r="26" spans="1:30" ht="105" x14ac:dyDescent="0.25">
      <c r="A26" s="249"/>
      <c r="B26" s="240"/>
      <c r="C26" s="240" t="s">
        <v>730</v>
      </c>
      <c r="D26" s="240"/>
      <c r="E26" s="248" t="s">
        <v>731</v>
      </c>
      <c r="F26" s="240" t="s">
        <v>732</v>
      </c>
      <c r="G26" s="727"/>
      <c r="H26" s="733"/>
      <c r="I26" s="241"/>
      <c r="J26" s="242"/>
      <c r="K26" s="243"/>
      <c r="L26" s="241"/>
      <c r="M26" s="241"/>
      <c r="N26" s="242"/>
      <c r="O26" s="243"/>
      <c r="P26" s="241"/>
      <c r="Q26" s="241"/>
      <c r="R26" s="242"/>
      <c r="S26" s="243"/>
      <c r="T26" s="241"/>
      <c r="U26" s="241"/>
      <c r="V26" s="242"/>
      <c r="W26" s="736"/>
      <c r="X26" s="739" t="s">
        <v>615</v>
      </c>
      <c r="Y26" s="249" t="s">
        <v>127</v>
      </c>
      <c r="Z26" s="240" t="s">
        <v>127</v>
      </c>
      <c r="AA26" s="244" t="s">
        <v>127</v>
      </c>
      <c r="AB26" s="743" t="s">
        <v>127</v>
      </c>
      <c r="AC26" s="730"/>
      <c r="AD26" s="245" t="s">
        <v>244</v>
      </c>
    </row>
    <row r="27" spans="1:30" ht="135" x14ac:dyDescent="0.25">
      <c r="A27" s="249"/>
      <c r="B27" s="240"/>
      <c r="C27" s="240" t="s">
        <v>733</v>
      </c>
      <c r="D27" s="240"/>
      <c r="E27" s="248" t="s">
        <v>734</v>
      </c>
      <c r="F27" s="240" t="s">
        <v>735</v>
      </c>
      <c r="G27" s="727"/>
      <c r="H27" s="733"/>
      <c r="I27" s="241"/>
      <c r="J27" s="242"/>
      <c r="K27" s="243"/>
      <c r="L27" s="241"/>
      <c r="M27" s="241"/>
      <c r="N27" s="242"/>
      <c r="O27" s="243"/>
      <c r="P27" s="241"/>
      <c r="Q27" s="241"/>
      <c r="R27" s="242"/>
      <c r="S27" s="243"/>
      <c r="T27" s="241"/>
      <c r="U27" s="241"/>
      <c r="V27" s="242"/>
      <c r="W27" s="736"/>
      <c r="X27" s="739" t="s">
        <v>615</v>
      </c>
      <c r="Y27" s="249" t="s">
        <v>127</v>
      </c>
      <c r="Z27" s="240" t="s">
        <v>127</v>
      </c>
      <c r="AA27" s="244" t="s">
        <v>127</v>
      </c>
      <c r="AB27" s="743" t="s">
        <v>127</v>
      </c>
      <c r="AC27" s="730"/>
      <c r="AD27" s="245" t="s">
        <v>244</v>
      </c>
    </row>
    <row r="28" spans="1:30" ht="240" x14ac:dyDescent="0.25">
      <c r="A28" s="249"/>
      <c r="B28" s="240"/>
      <c r="C28" s="240" t="s">
        <v>736</v>
      </c>
      <c r="D28" s="240"/>
      <c r="E28" s="248" t="s">
        <v>737</v>
      </c>
      <c r="F28" s="240" t="s">
        <v>738</v>
      </c>
      <c r="G28" s="727"/>
      <c r="H28" s="733"/>
      <c r="I28" s="241"/>
      <c r="J28" s="242"/>
      <c r="K28" s="243"/>
      <c r="L28" s="241"/>
      <c r="M28" s="241"/>
      <c r="N28" s="242"/>
      <c r="O28" s="243"/>
      <c r="P28" s="241"/>
      <c r="Q28" s="241"/>
      <c r="R28" s="242"/>
      <c r="S28" s="243"/>
      <c r="T28" s="241"/>
      <c r="U28" s="241"/>
      <c r="V28" s="242"/>
      <c r="W28" s="736"/>
      <c r="X28" s="739" t="s">
        <v>615</v>
      </c>
      <c r="Y28" s="249" t="s">
        <v>127</v>
      </c>
      <c r="Z28" s="240" t="s">
        <v>127</v>
      </c>
      <c r="AA28" s="244" t="s">
        <v>127</v>
      </c>
      <c r="AB28" s="743" t="s">
        <v>127</v>
      </c>
      <c r="AC28" s="730"/>
      <c r="AD28" s="245" t="s">
        <v>244</v>
      </c>
    </row>
    <row r="29" spans="1:30" ht="150" x14ac:dyDescent="0.25">
      <c r="A29" s="249"/>
      <c r="B29" s="240"/>
      <c r="C29" s="240" t="s">
        <v>739</v>
      </c>
      <c r="D29" s="240"/>
      <c r="E29" s="248" t="s">
        <v>740</v>
      </c>
      <c r="F29" s="240" t="s">
        <v>741</v>
      </c>
      <c r="G29" s="727"/>
      <c r="H29" s="733"/>
      <c r="I29" s="241"/>
      <c r="J29" s="242"/>
      <c r="K29" s="243"/>
      <c r="L29" s="241"/>
      <c r="M29" s="241"/>
      <c r="N29" s="242"/>
      <c r="O29" s="243"/>
      <c r="P29" s="241"/>
      <c r="Q29" s="241"/>
      <c r="R29" s="242"/>
      <c r="S29" s="243"/>
      <c r="T29" s="241"/>
      <c r="U29" s="241"/>
      <c r="V29" s="242"/>
      <c r="W29" s="736"/>
      <c r="X29" s="739" t="s">
        <v>615</v>
      </c>
      <c r="Y29" s="249" t="s">
        <v>127</v>
      </c>
      <c r="Z29" s="240" t="s">
        <v>127</v>
      </c>
      <c r="AA29" s="244" t="s">
        <v>127</v>
      </c>
      <c r="AB29" s="743" t="s">
        <v>127</v>
      </c>
      <c r="AC29" s="730"/>
      <c r="AD29" s="245" t="s">
        <v>244</v>
      </c>
    </row>
    <row r="30" spans="1:30" ht="270" x14ac:dyDescent="0.25">
      <c r="A30" s="249"/>
      <c r="B30" s="240"/>
      <c r="C30" s="240" t="s">
        <v>742</v>
      </c>
      <c r="D30" s="240"/>
      <c r="E30" s="248" t="s">
        <v>743</v>
      </c>
      <c r="F30" s="240" t="s">
        <v>744</v>
      </c>
      <c r="G30" s="727"/>
      <c r="H30" s="733"/>
      <c r="I30" s="241"/>
      <c r="J30" s="242"/>
      <c r="K30" s="243"/>
      <c r="L30" s="241"/>
      <c r="M30" s="241"/>
      <c r="N30" s="242"/>
      <c r="O30" s="243"/>
      <c r="P30" s="241"/>
      <c r="Q30" s="241"/>
      <c r="R30" s="242"/>
      <c r="S30" s="243"/>
      <c r="T30" s="241"/>
      <c r="U30" s="241"/>
      <c r="V30" s="242"/>
      <c r="W30" s="736"/>
      <c r="X30" s="739" t="s">
        <v>615</v>
      </c>
      <c r="Y30" s="249" t="s">
        <v>127</v>
      </c>
      <c r="Z30" s="240" t="s">
        <v>127</v>
      </c>
      <c r="AA30" s="244" t="s">
        <v>127</v>
      </c>
      <c r="AB30" s="743" t="s">
        <v>127</v>
      </c>
      <c r="AC30" s="730"/>
      <c r="AD30" s="245" t="s">
        <v>244</v>
      </c>
    </row>
    <row r="31" spans="1:30" ht="195" x14ac:dyDescent="0.25">
      <c r="A31" s="249"/>
      <c r="B31" s="240"/>
      <c r="C31" s="240" t="s">
        <v>745</v>
      </c>
      <c r="D31" s="240"/>
      <c r="E31" s="247" t="s">
        <v>746</v>
      </c>
      <c r="F31" s="240" t="s">
        <v>747</v>
      </c>
      <c r="G31" s="727"/>
      <c r="H31" s="733"/>
      <c r="I31" s="241"/>
      <c r="J31" s="242"/>
      <c r="K31" s="243"/>
      <c r="L31" s="241"/>
      <c r="M31" s="241"/>
      <c r="N31" s="242"/>
      <c r="O31" s="243"/>
      <c r="P31" s="241"/>
      <c r="Q31" s="241"/>
      <c r="R31" s="242"/>
      <c r="S31" s="243"/>
      <c r="T31" s="241"/>
      <c r="U31" s="241"/>
      <c r="V31" s="242"/>
      <c r="W31" s="736"/>
      <c r="X31" s="739" t="s">
        <v>346</v>
      </c>
      <c r="Y31" s="249"/>
      <c r="Z31" s="240"/>
      <c r="AA31" s="244" t="s">
        <v>127</v>
      </c>
      <c r="AB31" s="743" t="s">
        <v>1188</v>
      </c>
      <c r="AC31" s="730"/>
      <c r="AD31" s="245" t="s">
        <v>244</v>
      </c>
    </row>
    <row r="32" spans="1:30" ht="165" x14ac:dyDescent="0.25">
      <c r="A32" s="249"/>
      <c r="B32" s="240"/>
      <c r="C32" s="240" t="s">
        <v>748</v>
      </c>
      <c r="D32" s="240"/>
      <c r="E32" s="248" t="s">
        <v>749</v>
      </c>
      <c r="F32" s="240" t="s">
        <v>750</v>
      </c>
      <c r="G32" s="727"/>
      <c r="H32" s="733"/>
      <c r="I32" s="241"/>
      <c r="J32" s="242"/>
      <c r="K32" s="243"/>
      <c r="L32" s="241"/>
      <c r="M32" s="241"/>
      <c r="N32" s="242"/>
      <c r="O32" s="243"/>
      <c r="P32" s="241"/>
      <c r="Q32" s="241"/>
      <c r="R32" s="242"/>
      <c r="S32" s="243"/>
      <c r="T32" s="241"/>
      <c r="U32" s="241"/>
      <c r="V32" s="242"/>
      <c r="W32" s="736"/>
      <c r="X32" s="739" t="s">
        <v>109</v>
      </c>
      <c r="Y32" s="249" t="s">
        <v>42</v>
      </c>
      <c r="Z32" s="240" t="s">
        <v>42</v>
      </c>
      <c r="AA32" s="244" t="s">
        <v>127</v>
      </c>
      <c r="AB32" s="743" t="s">
        <v>1188</v>
      </c>
      <c r="AC32" s="730"/>
      <c r="AD32" s="245" t="s">
        <v>244</v>
      </c>
    </row>
    <row r="33" spans="1:30" ht="75" x14ac:dyDescent="0.25">
      <c r="A33" s="249"/>
      <c r="B33" s="240"/>
      <c r="C33" s="240" t="s">
        <v>751</v>
      </c>
      <c r="D33" s="240"/>
      <c r="E33" s="240" t="s">
        <v>752</v>
      </c>
      <c r="F33" s="240"/>
      <c r="G33" s="727"/>
      <c r="H33" s="733"/>
      <c r="I33" s="241"/>
      <c r="J33" s="242"/>
      <c r="K33" s="243"/>
      <c r="L33" s="241"/>
      <c r="M33" s="241"/>
      <c r="N33" s="242"/>
      <c r="O33" s="243"/>
      <c r="P33" s="241"/>
      <c r="Q33" s="241"/>
      <c r="R33" s="242"/>
      <c r="S33" s="243"/>
      <c r="T33" s="241"/>
      <c r="U33" s="241"/>
      <c r="V33" s="242"/>
      <c r="W33" s="736"/>
      <c r="X33" s="739" t="s">
        <v>615</v>
      </c>
      <c r="Y33" s="249" t="s">
        <v>127</v>
      </c>
      <c r="Z33" s="240" t="s">
        <v>127</v>
      </c>
      <c r="AA33" s="244" t="s">
        <v>127</v>
      </c>
      <c r="AB33" s="743" t="s">
        <v>127</v>
      </c>
      <c r="AC33" s="730"/>
      <c r="AD33" s="245" t="s">
        <v>244</v>
      </c>
    </row>
    <row r="34" spans="1:30" ht="45" x14ac:dyDescent="0.25">
      <c r="A34" s="249"/>
      <c r="B34" s="240"/>
      <c r="C34" s="240" t="s">
        <v>751</v>
      </c>
      <c r="D34" s="240"/>
      <c r="E34" s="240" t="s">
        <v>753</v>
      </c>
      <c r="F34" s="240"/>
      <c r="G34" s="727"/>
      <c r="H34" s="733"/>
      <c r="I34" s="241"/>
      <c r="J34" s="242"/>
      <c r="K34" s="243"/>
      <c r="L34" s="241"/>
      <c r="M34" s="241"/>
      <c r="N34" s="242"/>
      <c r="O34" s="243"/>
      <c r="P34" s="241"/>
      <c r="Q34" s="241"/>
      <c r="R34" s="242"/>
      <c r="S34" s="243"/>
      <c r="T34" s="241"/>
      <c r="U34" s="241"/>
      <c r="V34" s="242"/>
      <c r="W34" s="736"/>
      <c r="X34" s="739" t="s">
        <v>109</v>
      </c>
      <c r="Y34" s="249" t="s">
        <v>42</v>
      </c>
      <c r="Z34" s="240" t="s">
        <v>127</v>
      </c>
      <c r="AA34" s="244" t="s">
        <v>127</v>
      </c>
      <c r="AB34" s="743" t="s">
        <v>1188</v>
      </c>
      <c r="AC34" s="730"/>
      <c r="AD34" s="245" t="s">
        <v>244</v>
      </c>
    </row>
    <row r="35" spans="1:30" ht="90" x14ac:dyDescent="0.25">
      <c r="A35" s="249"/>
      <c r="B35" s="240"/>
      <c r="C35" s="240" t="s">
        <v>751</v>
      </c>
      <c r="D35" s="240"/>
      <c r="E35" s="240" t="s">
        <v>754</v>
      </c>
      <c r="F35" s="240"/>
      <c r="G35" s="727"/>
      <c r="H35" s="733"/>
      <c r="I35" s="241"/>
      <c r="J35" s="242"/>
      <c r="K35" s="243"/>
      <c r="L35" s="241"/>
      <c r="M35" s="241"/>
      <c r="N35" s="242"/>
      <c r="O35" s="243"/>
      <c r="P35" s="241"/>
      <c r="Q35" s="241"/>
      <c r="R35" s="242"/>
      <c r="S35" s="243"/>
      <c r="T35" s="241"/>
      <c r="U35" s="241"/>
      <c r="V35" s="242"/>
      <c r="W35" s="736"/>
      <c r="X35" s="739" t="s">
        <v>109</v>
      </c>
      <c r="Y35" s="249" t="s">
        <v>42</v>
      </c>
      <c r="Z35" s="240" t="s">
        <v>42</v>
      </c>
      <c r="AA35" s="244" t="s">
        <v>42</v>
      </c>
      <c r="AB35" s="743" t="s">
        <v>42</v>
      </c>
      <c r="AC35" s="730"/>
      <c r="AD35" s="245" t="s">
        <v>244</v>
      </c>
    </row>
    <row r="36" spans="1:30" ht="105" x14ac:dyDescent="0.25">
      <c r="A36" s="249"/>
      <c r="B36" s="240"/>
      <c r="C36" s="240" t="s">
        <v>755</v>
      </c>
      <c r="D36" s="240"/>
      <c r="E36" s="248" t="s">
        <v>756</v>
      </c>
      <c r="F36" s="240" t="s">
        <v>757</v>
      </c>
      <c r="G36" s="727"/>
      <c r="H36" s="733"/>
      <c r="I36" s="241"/>
      <c r="J36" s="242"/>
      <c r="K36" s="243"/>
      <c r="L36" s="241"/>
      <c r="M36" s="241"/>
      <c r="N36" s="242"/>
      <c r="O36" s="243"/>
      <c r="P36" s="241"/>
      <c r="Q36" s="241"/>
      <c r="R36" s="242"/>
      <c r="S36" s="243"/>
      <c r="T36" s="241"/>
      <c r="U36" s="241"/>
      <c r="V36" s="242"/>
      <c r="W36" s="736"/>
      <c r="X36" s="739" t="s">
        <v>109</v>
      </c>
      <c r="Y36" s="249" t="s">
        <v>42</v>
      </c>
      <c r="Z36" s="240" t="s">
        <v>42</v>
      </c>
      <c r="AA36" s="244" t="s">
        <v>127</v>
      </c>
      <c r="AB36" s="743" t="s">
        <v>1188</v>
      </c>
      <c r="AC36" s="730"/>
      <c r="AD36" s="245" t="s">
        <v>244</v>
      </c>
    </row>
    <row r="37" spans="1:30" ht="45" x14ac:dyDescent="0.25">
      <c r="A37" s="249"/>
      <c r="B37" s="240"/>
      <c r="C37" s="240" t="s">
        <v>758</v>
      </c>
      <c r="D37" s="240"/>
      <c r="E37" s="240" t="s">
        <v>759</v>
      </c>
      <c r="F37" s="240"/>
      <c r="G37" s="727"/>
      <c r="H37" s="733"/>
      <c r="I37" s="241"/>
      <c r="J37" s="242"/>
      <c r="K37" s="243"/>
      <c r="L37" s="241"/>
      <c r="M37" s="241"/>
      <c r="N37" s="242"/>
      <c r="O37" s="243"/>
      <c r="P37" s="241"/>
      <c r="Q37" s="241"/>
      <c r="R37" s="242"/>
      <c r="S37" s="243"/>
      <c r="T37" s="241"/>
      <c r="U37" s="241"/>
      <c r="V37" s="242"/>
      <c r="W37" s="736"/>
      <c r="X37" s="739" t="s">
        <v>109</v>
      </c>
      <c r="Y37" s="249" t="s">
        <v>42</v>
      </c>
      <c r="Z37" s="240" t="s">
        <v>127</v>
      </c>
      <c r="AA37" s="244" t="s">
        <v>127</v>
      </c>
      <c r="AB37" s="743" t="s">
        <v>1188</v>
      </c>
      <c r="AC37" s="730"/>
      <c r="AD37" s="245" t="s">
        <v>244</v>
      </c>
    </row>
    <row r="38" spans="1:30" ht="75" x14ac:dyDescent="0.25">
      <c r="A38" s="249"/>
      <c r="B38" s="240"/>
      <c r="C38" s="240" t="s">
        <v>758</v>
      </c>
      <c r="D38" s="240"/>
      <c r="E38" s="240" t="s">
        <v>760</v>
      </c>
      <c r="F38" s="240"/>
      <c r="G38" s="727"/>
      <c r="H38" s="733"/>
      <c r="I38" s="241"/>
      <c r="J38" s="242"/>
      <c r="K38" s="243"/>
      <c r="L38" s="241"/>
      <c r="M38" s="241"/>
      <c r="N38" s="242"/>
      <c r="O38" s="243"/>
      <c r="P38" s="241"/>
      <c r="Q38" s="241"/>
      <c r="R38" s="242"/>
      <c r="S38" s="243"/>
      <c r="T38" s="241"/>
      <c r="U38" s="241"/>
      <c r="V38" s="242"/>
      <c r="W38" s="736"/>
      <c r="X38" s="739" t="s">
        <v>109</v>
      </c>
      <c r="Y38" s="249" t="s">
        <v>42</v>
      </c>
      <c r="Z38" s="240" t="s">
        <v>42</v>
      </c>
      <c r="AA38" s="244" t="s">
        <v>127</v>
      </c>
      <c r="AB38" s="743" t="s">
        <v>1188</v>
      </c>
      <c r="AC38" s="730"/>
      <c r="AD38" s="245" t="s">
        <v>244</v>
      </c>
    </row>
    <row r="39" spans="1:30" ht="165" x14ac:dyDescent="0.25">
      <c r="A39" s="249"/>
      <c r="B39" s="240"/>
      <c r="C39" s="240" t="s">
        <v>761</v>
      </c>
      <c r="D39" s="246"/>
      <c r="E39" s="248" t="s">
        <v>762</v>
      </c>
      <c r="F39" s="240" t="s">
        <v>763</v>
      </c>
      <c r="G39" s="727"/>
      <c r="H39" s="733"/>
      <c r="I39" s="241"/>
      <c r="J39" s="242"/>
      <c r="K39" s="243"/>
      <c r="L39" s="241"/>
      <c r="M39" s="241"/>
      <c r="N39" s="242"/>
      <c r="O39" s="243"/>
      <c r="P39" s="241"/>
      <c r="Q39" s="241"/>
      <c r="R39" s="242"/>
      <c r="S39" s="243"/>
      <c r="T39" s="241"/>
      <c r="U39" s="241"/>
      <c r="V39" s="242"/>
      <c r="W39" s="736"/>
      <c r="X39" s="739" t="s">
        <v>109</v>
      </c>
      <c r="Y39" s="249" t="s">
        <v>42</v>
      </c>
      <c r="Z39" s="240" t="s">
        <v>42</v>
      </c>
      <c r="AA39" s="244" t="s">
        <v>127</v>
      </c>
      <c r="AB39" s="743" t="s">
        <v>1188</v>
      </c>
      <c r="AC39" s="730"/>
      <c r="AD39" s="245" t="s">
        <v>244</v>
      </c>
    </row>
    <row r="40" spans="1:30" ht="60" x14ac:dyDescent="0.25">
      <c r="A40" s="249"/>
      <c r="B40" s="240"/>
      <c r="C40" s="240" t="s">
        <v>764</v>
      </c>
      <c r="D40" s="240"/>
      <c r="E40" s="240" t="s">
        <v>1175</v>
      </c>
      <c r="F40" s="240"/>
      <c r="G40" s="727"/>
      <c r="H40" s="733"/>
      <c r="I40" s="241"/>
      <c r="J40" s="242"/>
      <c r="K40" s="243"/>
      <c r="L40" s="241"/>
      <c r="M40" s="241"/>
      <c r="N40" s="242"/>
      <c r="O40" s="243"/>
      <c r="P40" s="241"/>
      <c r="Q40" s="241"/>
      <c r="R40" s="242"/>
      <c r="S40" s="243"/>
      <c r="T40" s="241"/>
      <c r="U40" s="241"/>
      <c r="V40" s="242"/>
      <c r="W40" s="736"/>
      <c r="X40" s="739" t="s">
        <v>109</v>
      </c>
      <c r="Y40" s="249" t="s">
        <v>42</v>
      </c>
      <c r="Z40" s="240" t="s">
        <v>127</v>
      </c>
      <c r="AA40" s="244" t="s">
        <v>127</v>
      </c>
      <c r="AB40" s="743" t="s">
        <v>1188</v>
      </c>
      <c r="AC40" s="730"/>
      <c r="AD40" s="245" t="s">
        <v>244</v>
      </c>
    </row>
    <row r="41" spans="1:30" ht="210" x14ac:dyDescent="0.25">
      <c r="A41" s="249"/>
      <c r="B41" s="240"/>
      <c r="C41" s="240" t="s">
        <v>765</v>
      </c>
      <c r="D41" s="240"/>
      <c r="E41" s="247" t="s">
        <v>766</v>
      </c>
      <c r="F41" s="240" t="s">
        <v>767</v>
      </c>
      <c r="G41" s="727"/>
      <c r="H41" s="733"/>
      <c r="I41" s="241"/>
      <c r="J41" s="242"/>
      <c r="K41" s="243"/>
      <c r="L41" s="241"/>
      <c r="M41" s="241"/>
      <c r="N41" s="242"/>
      <c r="O41" s="243"/>
      <c r="P41" s="241"/>
      <c r="Q41" s="241"/>
      <c r="R41" s="242"/>
      <c r="S41" s="243"/>
      <c r="T41" s="241"/>
      <c r="U41" s="241"/>
      <c r="V41" s="242"/>
      <c r="W41" s="736"/>
      <c r="X41" s="739" t="s">
        <v>346</v>
      </c>
      <c r="Y41" s="249" t="s">
        <v>110</v>
      </c>
      <c r="Z41" s="240" t="s">
        <v>42</v>
      </c>
      <c r="AA41" s="244" t="s">
        <v>42</v>
      </c>
      <c r="AB41" s="743" t="s">
        <v>42</v>
      </c>
      <c r="AC41" s="730"/>
      <c r="AD41" s="245" t="s">
        <v>244</v>
      </c>
    </row>
    <row r="42" spans="1:30" ht="150" x14ac:dyDescent="0.25">
      <c r="A42" s="249"/>
      <c r="B42" s="240"/>
      <c r="C42" s="240" t="s">
        <v>768</v>
      </c>
      <c r="D42" s="240"/>
      <c r="E42" s="248" t="s">
        <v>769</v>
      </c>
      <c r="F42" s="240" t="s">
        <v>770</v>
      </c>
      <c r="G42" s="727"/>
      <c r="H42" s="733"/>
      <c r="I42" s="241"/>
      <c r="J42" s="242"/>
      <c r="K42" s="243"/>
      <c r="L42" s="241"/>
      <c r="M42" s="241"/>
      <c r="N42" s="242"/>
      <c r="O42" s="243"/>
      <c r="P42" s="241"/>
      <c r="Q42" s="241"/>
      <c r="R42" s="242"/>
      <c r="S42" s="243"/>
      <c r="T42" s="241"/>
      <c r="U42" s="241"/>
      <c r="V42" s="242"/>
      <c r="W42" s="736"/>
      <c r="X42" s="739" t="s">
        <v>410</v>
      </c>
      <c r="Y42" s="249" t="s">
        <v>42</v>
      </c>
      <c r="Z42" s="240" t="s">
        <v>42</v>
      </c>
      <c r="AA42" s="244" t="s">
        <v>127</v>
      </c>
      <c r="AB42" s="743" t="s">
        <v>127</v>
      </c>
      <c r="AC42" s="730"/>
      <c r="AD42" s="245" t="s">
        <v>244</v>
      </c>
    </row>
    <row r="43" spans="1:30" ht="105" x14ac:dyDescent="0.25">
      <c r="A43" s="249"/>
      <c r="B43" s="240"/>
      <c r="C43" s="240" t="s">
        <v>771</v>
      </c>
      <c r="D43" s="246"/>
      <c r="E43" s="240" t="s">
        <v>772</v>
      </c>
      <c r="F43" s="240"/>
      <c r="G43" s="727"/>
      <c r="H43" s="733"/>
      <c r="I43" s="241"/>
      <c r="J43" s="242"/>
      <c r="K43" s="243"/>
      <c r="L43" s="241"/>
      <c r="M43" s="241"/>
      <c r="N43" s="242"/>
      <c r="O43" s="243"/>
      <c r="P43" s="241"/>
      <c r="Q43" s="241"/>
      <c r="R43" s="242"/>
      <c r="S43" s="243"/>
      <c r="T43" s="241"/>
      <c r="U43" s="241"/>
      <c r="V43" s="242"/>
      <c r="W43" s="736"/>
      <c r="X43" s="739" t="s">
        <v>410</v>
      </c>
      <c r="Y43" s="249" t="s">
        <v>42</v>
      </c>
      <c r="Z43" s="240" t="s">
        <v>42</v>
      </c>
      <c r="AA43" s="244" t="s">
        <v>127</v>
      </c>
      <c r="AB43" s="743" t="s">
        <v>127</v>
      </c>
      <c r="AC43" s="730"/>
      <c r="AD43" s="245" t="s">
        <v>244</v>
      </c>
    </row>
    <row r="44" spans="1:30" ht="60" x14ac:dyDescent="0.25">
      <c r="A44" s="249"/>
      <c r="B44" s="240"/>
      <c r="C44" s="240" t="s">
        <v>771</v>
      </c>
      <c r="D44" s="240"/>
      <c r="E44" s="240" t="s">
        <v>1176</v>
      </c>
      <c r="F44" s="240"/>
      <c r="G44" s="727"/>
      <c r="H44" s="733"/>
      <c r="I44" s="241"/>
      <c r="J44" s="242"/>
      <c r="K44" s="243"/>
      <c r="L44" s="241"/>
      <c r="M44" s="241"/>
      <c r="N44" s="242"/>
      <c r="O44" s="243"/>
      <c r="P44" s="241"/>
      <c r="Q44" s="241"/>
      <c r="R44" s="242"/>
      <c r="S44" s="243"/>
      <c r="T44" s="241"/>
      <c r="U44" s="241"/>
      <c r="V44" s="242"/>
      <c r="W44" s="736"/>
      <c r="X44" s="739" t="s">
        <v>410</v>
      </c>
      <c r="Y44" s="249" t="s">
        <v>42</v>
      </c>
      <c r="Z44" s="240" t="s">
        <v>127</v>
      </c>
      <c r="AA44" s="244" t="s">
        <v>42</v>
      </c>
      <c r="AB44" s="743" t="s">
        <v>1188</v>
      </c>
      <c r="AC44" s="730"/>
      <c r="AD44" s="245" t="s">
        <v>244</v>
      </c>
    </row>
    <row r="45" spans="1:30" ht="165" x14ac:dyDescent="0.25">
      <c r="A45" s="249"/>
      <c r="B45" s="240"/>
      <c r="C45" s="240" t="s">
        <v>773</v>
      </c>
      <c r="D45" s="240"/>
      <c r="E45" s="248" t="s">
        <v>774</v>
      </c>
      <c r="F45" s="240" t="s">
        <v>775</v>
      </c>
      <c r="G45" s="727"/>
      <c r="H45" s="733"/>
      <c r="I45" s="241"/>
      <c r="J45" s="242"/>
      <c r="K45" s="243"/>
      <c r="L45" s="241"/>
      <c r="M45" s="241"/>
      <c r="N45" s="242"/>
      <c r="O45" s="243"/>
      <c r="P45" s="241"/>
      <c r="Q45" s="241"/>
      <c r="R45" s="242"/>
      <c r="S45" s="243"/>
      <c r="T45" s="241"/>
      <c r="U45" s="241"/>
      <c r="V45" s="242"/>
      <c r="W45" s="736"/>
      <c r="X45" s="739" t="s">
        <v>346</v>
      </c>
      <c r="Y45" s="249" t="s">
        <v>110</v>
      </c>
      <c r="Z45" s="240" t="s">
        <v>42</v>
      </c>
      <c r="AA45" s="244" t="s">
        <v>42</v>
      </c>
      <c r="AB45" s="743" t="s">
        <v>42</v>
      </c>
      <c r="AC45" s="730"/>
      <c r="AD45" s="245" t="s">
        <v>244</v>
      </c>
    </row>
    <row r="46" spans="1:30" ht="105" x14ac:dyDescent="0.25">
      <c r="A46" s="249"/>
      <c r="B46" s="240"/>
      <c r="C46" s="240" t="s">
        <v>771</v>
      </c>
      <c r="D46" s="246"/>
      <c r="E46" s="240" t="s">
        <v>1177</v>
      </c>
      <c r="F46" s="240"/>
      <c r="G46" s="727"/>
      <c r="H46" s="733"/>
      <c r="I46" s="241"/>
      <c r="J46" s="242"/>
      <c r="K46" s="243"/>
      <c r="L46" s="241"/>
      <c r="M46" s="241"/>
      <c r="N46" s="242"/>
      <c r="O46" s="243"/>
      <c r="P46" s="241"/>
      <c r="Q46" s="241"/>
      <c r="R46" s="242"/>
      <c r="S46" s="243"/>
      <c r="T46" s="241"/>
      <c r="U46" s="241"/>
      <c r="V46" s="242"/>
      <c r="W46" s="736"/>
      <c r="X46" s="739" t="s">
        <v>109</v>
      </c>
      <c r="Y46" s="249" t="s">
        <v>110</v>
      </c>
      <c r="Z46" s="240" t="s">
        <v>127</v>
      </c>
      <c r="AA46" s="244" t="s">
        <v>127</v>
      </c>
      <c r="AB46" s="743" t="s">
        <v>127</v>
      </c>
      <c r="AC46" s="730"/>
      <c r="AD46" s="245" t="s">
        <v>244</v>
      </c>
    </row>
    <row r="47" spans="1:30" ht="105" x14ac:dyDescent="0.25">
      <c r="A47" s="249"/>
      <c r="B47" s="240"/>
      <c r="C47" s="240" t="s">
        <v>771</v>
      </c>
      <c r="D47" s="240"/>
      <c r="E47" s="240" t="s">
        <v>1178</v>
      </c>
      <c r="F47" s="240"/>
      <c r="G47" s="727"/>
      <c r="H47" s="733"/>
      <c r="I47" s="241"/>
      <c r="J47" s="242"/>
      <c r="K47" s="243"/>
      <c r="L47" s="241"/>
      <c r="M47" s="241"/>
      <c r="N47" s="242"/>
      <c r="O47" s="243"/>
      <c r="P47" s="241"/>
      <c r="Q47" s="241"/>
      <c r="R47" s="242"/>
      <c r="S47" s="243"/>
      <c r="T47" s="241"/>
      <c r="U47" s="241"/>
      <c r="V47" s="242"/>
      <c r="W47" s="736"/>
      <c r="X47" s="739" t="s">
        <v>109</v>
      </c>
      <c r="Y47" s="249" t="s">
        <v>110</v>
      </c>
      <c r="Z47" s="240" t="s">
        <v>110</v>
      </c>
      <c r="AA47" s="244" t="s">
        <v>42</v>
      </c>
      <c r="AB47" s="743" t="s">
        <v>42</v>
      </c>
      <c r="AC47" s="730"/>
      <c r="AD47" s="245" t="s">
        <v>244</v>
      </c>
    </row>
    <row r="48" spans="1:30" ht="195" x14ac:dyDescent="0.25">
      <c r="A48" s="249"/>
      <c r="B48" s="240"/>
      <c r="C48" s="240" t="s">
        <v>771</v>
      </c>
      <c r="D48" s="240"/>
      <c r="E48" s="240" t="s">
        <v>1179</v>
      </c>
      <c r="F48" s="240"/>
      <c r="G48" s="727"/>
      <c r="H48" s="733"/>
      <c r="I48" s="241"/>
      <c r="J48" s="242"/>
      <c r="K48" s="243"/>
      <c r="L48" s="241"/>
      <c r="M48" s="241"/>
      <c r="N48" s="242"/>
      <c r="O48" s="243"/>
      <c r="P48" s="241"/>
      <c r="Q48" s="241"/>
      <c r="R48" s="242"/>
      <c r="S48" s="243"/>
      <c r="T48" s="241"/>
      <c r="U48" s="241"/>
      <c r="V48" s="242"/>
      <c r="W48" s="736"/>
      <c r="X48" s="739" t="s">
        <v>410</v>
      </c>
      <c r="Y48" s="249" t="s">
        <v>42</v>
      </c>
      <c r="Z48" s="240" t="s">
        <v>42</v>
      </c>
      <c r="AA48" s="244" t="s">
        <v>42</v>
      </c>
      <c r="AB48" s="743" t="s">
        <v>42</v>
      </c>
      <c r="AC48" s="730"/>
      <c r="AD48" s="245" t="s">
        <v>244</v>
      </c>
    </row>
    <row r="49" spans="1:30" ht="105" x14ac:dyDescent="0.25">
      <c r="A49" s="249"/>
      <c r="B49" s="240"/>
      <c r="C49" s="240" t="s">
        <v>776</v>
      </c>
      <c r="D49" s="240"/>
      <c r="E49" s="248" t="s">
        <v>777</v>
      </c>
      <c r="F49" s="240" t="s">
        <v>778</v>
      </c>
      <c r="G49" s="727"/>
      <c r="H49" s="733"/>
      <c r="I49" s="241"/>
      <c r="J49" s="242"/>
      <c r="K49" s="243"/>
      <c r="L49" s="241"/>
      <c r="M49" s="241"/>
      <c r="N49" s="242"/>
      <c r="O49" s="243"/>
      <c r="P49" s="241"/>
      <c r="Q49" s="241"/>
      <c r="R49" s="242"/>
      <c r="S49" s="243"/>
      <c r="T49" s="241"/>
      <c r="U49" s="241"/>
      <c r="V49" s="242"/>
      <c r="W49" s="736"/>
      <c r="X49" s="739" t="s">
        <v>346</v>
      </c>
      <c r="Y49" s="249" t="s">
        <v>42</v>
      </c>
      <c r="Z49" s="240" t="s">
        <v>42</v>
      </c>
      <c r="AA49" s="244" t="s">
        <v>42</v>
      </c>
      <c r="AB49" s="743" t="s">
        <v>42</v>
      </c>
      <c r="AC49" s="730"/>
      <c r="AD49" s="245" t="s">
        <v>244</v>
      </c>
    </row>
    <row r="50" spans="1:30" ht="60" x14ac:dyDescent="0.25">
      <c r="A50" s="249"/>
      <c r="B50" s="240"/>
      <c r="C50" s="240" t="s">
        <v>771</v>
      </c>
      <c r="D50" s="240"/>
      <c r="E50" s="240" t="s">
        <v>779</v>
      </c>
      <c r="F50" s="240"/>
      <c r="G50" s="727"/>
      <c r="H50" s="733"/>
      <c r="I50" s="241"/>
      <c r="J50" s="242"/>
      <c r="K50" s="243"/>
      <c r="L50" s="241"/>
      <c r="M50" s="241"/>
      <c r="N50" s="242"/>
      <c r="O50" s="243"/>
      <c r="P50" s="241"/>
      <c r="Q50" s="241"/>
      <c r="R50" s="242"/>
      <c r="S50" s="243"/>
      <c r="T50" s="241"/>
      <c r="U50" s="241"/>
      <c r="V50" s="242"/>
      <c r="W50" s="736"/>
      <c r="X50" s="739" t="s">
        <v>109</v>
      </c>
      <c r="Y50" s="249" t="s">
        <v>127</v>
      </c>
      <c r="Z50" s="240" t="s">
        <v>127</v>
      </c>
      <c r="AA50" s="244" t="s">
        <v>127</v>
      </c>
      <c r="AB50" s="743" t="s">
        <v>42</v>
      </c>
      <c r="AC50" s="730"/>
      <c r="AD50" s="245" t="s">
        <v>244</v>
      </c>
    </row>
    <row r="51" spans="1:30" ht="75" x14ac:dyDescent="0.25">
      <c r="A51" s="249"/>
      <c r="B51" s="240"/>
      <c r="C51" s="240" t="s">
        <v>771</v>
      </c>
      <c r="D51" s="240"/>
      <c r="E51" s="240" t="s">
        <v>780</v>
      </c>
      <c r="F51" s="240"/>
      <c r="G51" s="727"/>
      <c r="H51" s="733"/>
      <c r="I51" s="241"/>
      <c r="J51" s="242"/>
      <c r="K51" s="243"/>
      <c r="L51" s="241"/>
      <c r="M51" s="241"/>
      <c r="N51" s="242"/>
      <c r="O51" s="243"/>
      <c r="P51" s="241"/>
      <c r="Q51" s="241"/>
      <c r="R51" s="242"/>
      <c r="S51" s="243"/>
      <c r="T51" s="241"/>
      <c r="U51" s="241"/>
      <c r="V51" s="242"/>
      <c r="W51" s="736"/>
      <c r="X51" s="739" t="s">
        <v>109</v>
      </c>
      <c r="Y51" s="249" t="s">
        <v>127</v>
      </c>
      <c r="Z51" s="240" t="s">
        <v>127</v>
      </c>
      <c r="AA51" s="244" t="s">
        <v>127</v>
      </c>
      <c r="AB51" s="743" t="s">
        <v>127</v>
      </c>
      <c r="AC51" s="730"/>
      <c r="AD51" s="245" t="s">
        <v>244</v>
      </c>
    </row>
    <row r="52" spans="1:30" ht="180" x14ac:dyDescent="0.25">
      <c r="A52" s="249"/>
      <c r="B52" s="240"/>
      <c r="C52" s="240" t="s">
        <v>781</v>
      </c>
      <c r="D52" s="240"/>
      <c r="E52" s="248" t="s">
        <v>782</v>
      </c>
      <c r="F52" s="240" t="s">
        <v>783</v>
      </c>
      <c r="G52" s="727"/>
      <c r="H52" s="733"/>
      <c r="I52" s="241"/>
      <c r="J52" s="242"/>
      <c r="K52" s="243"/>
      <c r="L52" s="241"/>
      <c r="M52" s="241"/>
      <c r="N52" s="242"/>
      <c r="O52" s="243"/>
      <c r="P52" s="241"/>
      <c r="Q52" s="241"/>
      <c r="R52" s="242"/>
      <c r="S52" s="243"/>
      <c r="T52" s="241"/>
      <c r="U52" s="241"/>
      <c r="V52" s="242"/>
      <c r="W52" s="736"/>
      <c r="X52" s="739" t="s">
        <v>346</v>
      </c>
      <c r="Y52" s="249" t="s">
        <v>110</v>
      </c>
      <c r="Z52" s="240" t="s">
        <v>42</v>
      </c>
      <c r="AA52" s="244" t="s">
        <v>127</v>
      </c>
      <c r="AB52" s="743" t="s">
        <v>127</v>
      </c>
      <c r="AC52" s="730"/>
      <c r="AD52" s="245" t="s">
        <v>244</v>
      </c>
    </row>
    <row r="53" spans="1:30" ht="150" x14ac:dyDescent="0.25">
      <c r="A53" s="249"/>
      <c r="B53" s="240"/>
      <c r="C53" s="240" t="s">
        <v>771</v>
      </c>
      <c r="D53" s="240"/>
      <c r="E53" s="240" t="s">
        <v>1180</v>
      </c>
      <c r="F53" s="240"/>
      <c r="G53" s="727"/>
      <c r="H53" s="733"/>
      <c r="I53" s="241"/>
      <c r="J53" s="242"/>
      <c r="K53" s="243"/>
      <c r="L53" s="241"/>
      <c r="M53" s="241"/>
      <c r="N53" s="242"/>
      <c r="O53" s="243"/>
      <c r="P53" s="241"/>
      <c r="Q53" s="241"/>
      <c r="R53" s="242"/>
      <c r="S53" s="243"/>
      <c r="T53" s="241"/>
      <c r="U53" s="241"/>
      <c r="V53" s="242"/>
      <c r="W53" s="736"/>
      <c r="X53" s="739" t="s">
        <v>109</v>
      </c>
      <c r="Y53" s="249" t="s">
        <v>127</v>
      </c>
      <c r="Z53" s="240" t="s">
        <v>127</v>
      </c>
      <c r="AA53" s="244" t="s">
        <v>127</v>
      </c>
      <c r="AB53" s="743" t="s">
        <v>127</v>
      </c>
      <c r="AC53" s="730"/>
      <c r="AD53" s="245" t="s">
        <v>244</v>
      </c>
    </row>
    <row r="54" spans="1:30" ht="165" x14ac:dyDescent="0.25">
      <c r="A54" s="249"/>
      <c r="B54" s="240"/>
      <c r="C54" s="240" t="s">
        <v>771</v>
      </c>
      <c r="D54" s="240"/>
      <c r="E54" s="240" t="s">
        <v>1181</v>
      </c>
      <c r="F54" s="240"/>
      <c r="G54" s="727"/>
      <c r="H54" s="733"/>
      <c r="I54" s="241"/>
      <c r="J54" s="242"/>
      <c r="K54" s="243"/>
      <c r="L54" s="241"/>
      <c r="M54" s="241"/>
      <c r="N54" s="242"/>
      <c r="O54" s="243"/>
      <c r="P54" s="241"/>
      <c r="Q54" s="241"/>
      <c r="R54" s="242"/>
      <c r="S54" s="243"/>
      <c r="T54" s="241"/>
      <c r="U54" s="241"/>
      <c r="V54" s="242"/>
      <c r="W54" s="736"/>
      <c r="X54" s="739" t="s">
        <v>109</v>
      </c>
      <c r="Y54" s="249" t="s">
        <v>90</v>
      </c>
      <c r="Z54" s="240" t="s">
        <v>127</v>
      </c>
      <c r="AA54" s="244" t="s">
        <v>127</v>
      </c>
      <c r="AB54" s="743" t="s">
        <v>127</v>
      </c>
      <c r="AC54" s="730"/>
      <c r="AD54" s="245" t="s">
        <v>244</v>
      </c>
    </row>
    <row r="55" spans="1:30" ht="30" x14ac:dyDescent="0.25">
      <c r="A55" s="249"/>
      <c r="B55" s="240"/>
      <c r="C55" s="240"/>
      <c r="D55" s="246" t="s">
        <v>784</v>
      </c>
      <c r="E55" s="240"/>
      <c r="F55" s="240"/>
      <c r="G55" s="727"/>
      <c r="H55" s="733"/>
      <c r="I55" s="241"/>
      <c r="J55" s="242"/>
      <c r="K55" s="243"/>
      <c r="L55" s="241"/>
      <c r="M55" s="241"/>
      <c r="N55" s="242"/>
      <c r="O55" s="243"/>
      <c r="P55" s="241"/>
      <c r="Q55" s="241"/>
      <c r="R55" s="242"/>
      <c r="S55" s="243"/>
      <c r="T55" s="241"/>
      <c r="U55" s="241"/>
      <c r="V55" s="242"/>
      <c r="W55" s="736"/>
      <c r="X55" s="739"/>
      <c r="Y55" s="249"/>
      <c r="Z55" s="240"/>
      <c r="AA55" s="244"/>
      <c r="AB55" s="743"/>
      <c r="AC55" s="730"/>
      <c r="AD55" s="245" t="s">
        <v>244</v>
      </c>
    </row>
    <row r="56" spans="1:30" ht="45" x14ac:dyDescent="0.25">
      <c r="A56" s="249"/>
      <c r="B56" s="240"/>
      <c r="C56" s="240"/>
      <c r="D56" s="240"/>
      <c r="E56" s="240" t="s">
        <v>785</v>
      </c>
      <c r="F56" s="240"/>
      <c r="G56" s="727"/>
      <c r="H56" s="733"/>
      <c r="I56" s="241"/>
      <c r="J56" s="242"/>
      <c r="K56" s="243"/>
      <c r="L56" s="241"/>
      <c r="M56" s="241"/>
      <c r="N56" s="242"/>
      <c r="O56" s="243"/>
      <c r="P56" s="241"/>
      <c r="Q56" s="241"/>
      <c r="R56" s="242"/>
      <c r="S56" s="243"/>
      <c r="T56" s="241"/>
      <c r="U56" s="241"/>
      <c r="V56" s="242"/>
      <c r="W56" s="736"/>
      <c r="X56" s="739" t="s">
        <v>109</v>
      </c>
      <c r="Y56" s="249" t="s">
        <v>127</v>
      </c>
      <c r="Z56" s="240" t="s">
        <v>127</v>
      </c>
      <c r="AA56" s="244" t="s">
        <v>127</v>
      </c>
      <c r="AB56" s="743" t="s">
        <v>42</v>
      </c>
      <c r="AC56" s="730"/>
      <c r="AD56" s="245" t="s">
        <v>244</v>
      </c>
    </row>
    <row r="57" spans="1:30" ht="45" x14ac:dyDescent="0.25">
      <c r="A57" s="249"/>
      <c r="B57" s="240"/>
      <c r="C57" s="240"/>
      <c r="D57" s="240"/>
      <c r="E57" s="240" t="s">
        <v>786</v>
      </c>
      <c r="F57" s="240"/>
      <c r="G57" s="727"/>
      <c r="H57" s="733"/>
      <c r="I57" s="241"/>
      <c r="J57" s="242"/>
      <c r="K57" s="243"/>
      <c r="L57" s="241"/>
      <c r="M57" s="241"/>
      <c r="N57" s="242"/>
      <c r="O57" s="243"/>
      <c r="P57" s="241"/>
      <c r="Q57" s="241"/>
      <c r="R57" s="242"/>
      <c r="S57" s="243"/>
      <c r="T57" s="241"/>
      <c r="U57" s="241"/>
      <c r="V57" s="242"/>
      <c r="W57" s="736"/>
      <c r="X57" s="739" t="s">
        <v>787</v>
      </c>
      <c r="Y57" s="249" t="s">
        <v>127</v>
      </c>
      <c r="Z57" s="240" t="s">
        <v>42</v>
      </c>
      <c r="AA57" s="244" t="s">
        <v>127</v>
      </c>
      <c r="AB57" s="743" t="s">
        <v>42</v>
      </c>
      <c r="AC57" s="730"/>
      <c r="AD57" s="245" t="s">
        <v>244</v>
      </c>
    </row>
    <row r="58" spans="1:30" ht="45" x14ac:dyDescent="0.25">
      <c r="A58" s="249"/>
      <c r="B58" s="240"/>
      <c r="C58" s="240"/>
      <c r="D58" s="246" t="s">
        <v>788</v>
      </c>
      <c r="E58" s="240"/>
      <c r="F58" s="240"/>
      <c r="G58" s="727"/>
      <c r="H58" s="733"/>
      <c r="I58" s="241"/>
      <c r="J58" s="242"/>
      <c r="K58" s="243"/>
      <c r="L58" s="241"/>
      <c r="M58" s="241"/>
      <c r="N58" s="242"/>
      <c r="O58" s="243"/>
      <c r="P58" s="241"/>
      <c r="Q58" s="241"/>
      <c r="R58" s="242"/>
      <c r="S58" s="243"/>
      <c r="T58" s="241"/>
      <c r="U58" s="241"/>
      <c r="V58" s="242"/>
      <c r="W58" s="736"/>
      <c r="X58" s="739"/>
      <c r="Y58" s="249"/>
      <c r="Z58" s="240"/>
      <c r="AA58" s="244"/>
      <c r="AB58" s="743"/>
      <c r="AC58" s="730"/>
      <c r="AD58" s="245" t="s">
        <v>244</v>
      </c>
    </row>
    <row r="59" spans="1:30" ht="30" x14ac:dyDescent="0.25">
      <c r="A59" s="249"/>
      <c r="B59" s="240"/>
      <c r="C59" s="240"/>
      <c r="D59" s="240"/>
      <c r="E59" s="240" t="s">
        <v>789</v>
      </c>
      <c r="F59" s="240"/>
      <c r="G59" s="727"/>
      <c r="H59" s="733"/>
      <c r="I59" s="241"/>
      <c r="J59" s="242"/>
      <c r="K59" s="243"/>
      <c r="L59" s="241"/>
      <c r="M59" s="241"/>
      <c r="N59" s="242"/>
      <c r="O59" s="243"/>
      <c r="P59" s="241"/>
      <c r="Q59" s="241"/>
      <c r="R59" s="242"/>
      <c r="S59" s="243"/>
      <c r="T59" s="241"/>
      <c r="U59" s="241"/>
      <c r="V59" s="242"/>
      <c r="W59" s="736"/>
      <c r="X59" s="739" t="s">
        <v>109</v>
      </c>
      <c r="Y59" s="249" t="s">
        <v>127</v>
      </c>
      <c r="Z59" s="240" t="s">
        <v>127</v>
      </c>
      <c r="AA59" s="244" t="s">
        <v>127</v>
      </c>
      <c r="AB59" s="743" t="s">
        <v>42</v>
      </c>
      <c r="AC59" s="730"/>
      <c r="AD59" s="245" t="s">
        <v>244</v>
      </c>
    </row>
    <row r="60" spans="1:30" ht="30" x14ac:dyDescent="0.25">
      <c r="A60" s="249"/>
      <c r="B60" s="240"/>
      <c r="C60" s="240"/>
      <c r="D60" s="240"/>
      <c r="E60" s="240" t="s">
        <v>790</v>
      </c>
      <c r="F60" s="240"/>
      <c r="G60" s="727"/>
      <c r="H60" s="733"/>
      <c r="I60" s="241"/>
      <c r="J60" s="242"/>
      <c r="K60" s="243"/>
      <c r="L60" s="241"/>
      <c r="M60" s="241"/>
      <c r="N60" s="242"/>
      <c r="O60" s="243"/>
      <c r="P60" s="241"/>
      <c r="Q60" s="241"/>
      <c r="R60" s="242"/>
      <c r="S60" s="243"/>
      <c r="T60" s="241"/>
      <c r="U60" s="241"/>
      <c r="V60" s="242"/>
      <c r="W60" s="736"/>
      <c r="X60" s="739" t="s">
        <v>109</v>
      </c>
      <c r="Y60" s="249" t="s">
        <v>127</v>
      </c>
      <c r="Z60" s="240" t="s">
        <v>127</v>
      </c>
      <c r="AA60" s="244" t="s">
        <v>127</v>
      </c>
      <c r="AB60" s="743" t="s">
        <v>42</v>
      </c>
      <c r="AC60" s="730"/>
      <c r="AD60" s="245" t="s">
        <v>244</v>
      </c>
    </row>
    <row r="61" spans="1:30" ht="60" x14ac:dyDescent="0.25">
      <c r="A61" s="249"/>
      <c r="B61" s="240"/>
      <c r="C61" s="240"/>
      <c r="D61" s="240"/>
      <c r="E61" s="240" t="s">
        <v>791</v>
      </c>
      <c r="F61" s="240"/>
      <c r="G61" s="727"/>
      <c r="H61" s="733"/>
      <c r="I61" s="241"/>
      <c r="J61" s="242"/>
      <c r="K61" s="243"/>
      <c r="L61" s="241"/>
      <c r="M61" s="241"/>
      <c r="N61" s="242"/>
      <c r="O61" s="243"/>
      <c r="P61" s="241"/>
      <c r="Q61" s="241"/>
      <c r="R61" s="242"/>
      <c r="S61" s="243"/>
      <c r="T61" s="241"/>
      <c r="U61" s="241"/>
      <c r="V61" s="242"/>
      <c r="W61" s="736"/>
      <c r="X61" s="739" t="s">
        <v>109</v>
      </c>
      <c r="Y61" s="249" t="s">
        <v>127</v>
      </c>
      <c r="Z61" s="240" t="s">
        <v>127</v>
      </c>
      <c r="AA61" s="244" t="s">
        <v>127</v>
      </c>
      <c r="AB61" s="743" t="s">
        <v>42</v>
      </c>
      <c r="AC61" s="730"/>
      <c r="AD61" s="245" t="s">
        <v>244</v>
      </c>
    </row>
    <row r="62" spans="1:30" ht="60.75" thickBot="1" x14ac:dyDescent="0.3">
      <c r="A62" s="250"/>
      <c r="B62" s="251"/>
      <c r="C62" s="251"/>
      <c r="D62" s="251"/>
      <c r="E62" s="251" t="s">
        <v>792</v>
      </c>
      <c r="F62" s="251"/>
      <c r="G62" s="728"/>
      <c r="H62" s="734"/>
      <c r="I62" s="252"/>
      <c r="J62" s="253"/>
      <c r="K62" s="254"/>
      <c r="L62" s="252"/>
      <c r="M62" s="252"/>
      <c r="N62" s="253"/>
      <c r="O62" s="254"/>
      <c r="P62" s="252"/>
      <c r="Q62" s="252"/>
      <c r="R62" s="253"/>
      <c r="S62" s="254"/>
      <c r="T62" s="252"/>
      <c r="U62" s="252"/>
      <c r="V62" s="253"/>
      <c r="W62" s="737"/>
      <c r="X62" s="741" t="s">
        <v>109</v>
      </c>
      <c r="Y62" s="250" t="s">
        <v>127</v>
      </c>
      <c r="Z62" s="251" t="s">
        <v>127</v>
      </c>
      <c r="AA62" s="255" t="s">
        <v>127</v>
      </c>
      <c r="AB62" s="744" t="s">
        <v>42</v>
      </c>
      <c r="AC62" s="731"/>
      <c r="AD62" s="256" t="s">
        <v>244</v>
      </c>
    </row>
    <row r="63" spans="1:30" ht="13.5" customHeight="1" x14ac:dyDescent="0.25"/>
    <row r="64" spans="1:30"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62" xr:uid="{00000000-0009-0000-0000-00000B000000}"/>
  <dataValidations count="2">
    <dataValidation type="list" allowBlank="1" showErrorMessage="1" sqref="Y2:Z62" xr:uid="{00000000-0002-0000-0B00-000001000000}">
      <formula1>"Nog niet opgestart,In opstartfase,Gevorderde fase,Voldaan,Niet (langer) van toepassing"</formula1>
    </dataValidation>
    <dataValidation type="list" allowBlank="1" showInputMessage="1" showErrorMessage="1" sqref="AA2:AB62" xr:uid="{7A8F659B-4343-4249-A559-6AE08EAA7217}">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D965"/>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3" width="8.7109375" customWidth="1"/>
    <col min="4" max="4" width="24.5703125" customWidth="1"/>
    <col min="5" max="5" width="20.5703125" customWidth="1"/>
    <col min="6" max="6" width="8.7109375" customWidth="1"/>
    <col min="7" max="7" width="9" customWidth="1"/>
    <col min="8" max="23" width="9" hidden="1" customWidth="1"/>
    <col min="24" max="29" width="9" customWidth="1"/>
    <col min="30" max="30" width="8.710937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20" t="s">
        <v>27</v>
      </c>
      <c r="AC1" s="526" t="s">
        <v>28</v>
      </c>
      <c r="AD1" s="517" t="s">
        <v>29</v>
      </c>
    </row>
    <row r="2" spans="1:30" ht="13.5" customHeight="1" x14ac:dyDescent="0.25">
      <c r="A2" s="745"/>
      <c r="B2" s="746"/>
      <c r="C2" s="746" t="s">
        <v>793</v>
      </c>
      <c r="D2" s="746" t="s">
        <v>794</v>
      </c>
      <c r="E2" s="746"/>
      <c r="F2" s="746"/>
      <c r="G2" s="752"/>
      <c r="H2" s="758"/>
      <c r="I2" s="747"/>
      <c r="J2" s="748"/>
      <c r="K2" s="749"/>
      <c r="L2" s="747"/>
      <c r="M2" s="747"/>
      <c r="N2" s="748"/>
      <c r="O2" s="749"/>
      <c r="P2" s="747"/>
      <c r="Q2" s="747"/>
      <c r="R2" s="748"/>
      <c r="S2" s="749"/>
      <c r="T2" s="747"/>
      <c r="U2" s="747"/>
      <c r="V2" s="748"/>
      <c r="W2" s="759"/>
      <c r="X2" s="764"/>
      <c r="Y2" s="745"/>
      <c r="Z2" s="746"/>
      <c r="AA2" s="750"/>
      <c r="AB2" s="768"/>
      <c r="AC2" s="755"/>
      <c r="AD2" s="751"/>
    </row>
    <row r="3" spans="1:30" ht="30" x14ac:dyDescent="0.25">
      <c r="A3" s="264"/>
      <c r="B3" s="257"/>
      <c r="C3" s="257"/>
      <c r="D3" s="263" t="s">
        <v>795</v>
      </c>
      <c r="E3" s="257"/>
      <c r="F3" s="257"/>
      <c r="G3" s="753"/>
      <c r="H3" s="760"/>
      <c r="I3" s="258"/>
      <c r="J3" s="259"/>
      <c r="K3" s="260"/>
      <c r="L3" s="258"/>
      <c r="M3" s="258"/>
      <c r="N3" s="259"/>
      <c r="O3" s="260"/>
      <c r="P3" s="258"/>
      <c r="Q3" s="258"/>
      <c r="R3" s="259"/>
      <c r="S3" s="260"/>
      <c r="T3" s="258"/>
      <c r="U3" s="258"/>
      <c r="V3" s="259"/>
      <c r="W3" s="761"/>
      <c r="X3" s="765"/>
      <c r="Y3" s="264"/>
      <c r="Z3" s="257"/>
      <c r="AA3" s="261"/>
      <c r="AB3" s="769"/>
      <c r="AC3" s="756"/>
      <c r="AD3" s="262" t="s">
        <v>134</v>
      </c>
    </row>
    <row r="4" spans="1:30" ht="30" x14ac:dyDescent="0.25">
      <c r="A4" s="264"/>
      <c r="B4" s="257"/>
      <c r="C4" s="257"/>
      <c r="D4" s="257"/>
      <c r="E4" s="257" t="s">
        <v>796</v>
      </c>
      <c r="F4" s="257"/>
      <c r="G4" s="753"/>
      <c r="H4" s="760"/>
      <c r="I4" s="258"/>
      <c r="J4" s="259"/>
      <c r="K4" s="260"/>
      <c r="L4" s="258"/>
      <c r="M4" s="258"/>
      <c r="N4" s="259"/>
      <c r="O4" s="260"/>
      <c r="P4" s="258"/>
      <c r="Q4" s="258"/>
      <c r="R4" s="259"/>
      <c r="S4" s="260"/>
      <c r="T4" s="258"/>
      <c r="U4" s="258"/>
      <c r="V4" s="259"/>
      <c r="W4" s="761"/>
      <c r="X4" s="765" t="s">
        <v>109</v>
      </c>
      <c r="Y4" s="264" t="s">
        <v>127</v>
      </c>
      <c r="Z4" s="257" t="s">
        <v>127</v>
      </c>
      <c r="AA4" s="261" t="s">
        <v>127</v>
      </c>
      <c r="AB4" s="769" t="s">
        <v>42</v>
      </c>
      <c r="AC4" s="756"/>
      <c r="AD4" s="262" t="s">
        <v>134</v>
      </c>
    </row>
    <row r="5" spans="1:30" ht="30" x14ac:dyDescent="0.25">
      <c r="A5" s="264"/>
      <c r="B5" s="257"/>
      <c r="C5" s="257"/>
      <c r="D5" s="257"/>
      <c r="E5" s="257" t="s">
        <v>797</v>
      </c>
      <c r="F5" s="257"/>
      <c r="G5" s="753"/>
      <c r="H5" s="760"/>
      <c r="I5" s="258"/>
      <c r="J5" s="259"/>
      <c r="K5" s="260"/>
      <c r="L5" s="258"/>
      <c r="M5" s="258"/>
      <c r="N5" s="259"/>
      <c r="O5" s="260"/>
      <c r="P5" s="258"/>
      <c r="Q5" s="258"/>
      <c r="R5" s="259"/>
      <c r="S5" s="260"/>
      <c r="T5" s="258"/>
      <c r="U5" s="258"/>
      <c r="V5" s="259"/>
      <c r="W5" s="761"/>
      <c r="X5" s="765" t="s">
        <v>109</v>
      </c>
      <c r="Y5" s="264" t="s">
        <v>127</v>
      </c>
      <c r="Z5" s="257" t="s">
        <v>127</v>
      </c>
      <c r="AA5" s="261" t="s">
        <v>127</v>
      </c>
      <c r="AB5" s="769" t="s">
        <v>42</v>
      </c>
      <c r="AC5" s="756"/>
      <c r="AD5" s="262" t="s">
        <v>134</v>
      </c>
    </row>
    <row r="6" spans="1:30" ht="60" x14ac:dyDescent="0.25">
      <c r="A6" s="264"/>
      <c r="B6" s="257"/>
      <c r="C6" s="257"/>
      <c r="D6" s="257"/>
      <c r="E6" s="257" t="s">
        <v>798</v>
      </c>
      <c r="F6" s="257"/>
      <c r="G6" s="753"/>
      <c r="H6" s="760"/>
      <c r="I6" s="258"/>
      <c r="J6" s="259"/>
      <c r="K6" s="260"/>
      <c r="L6" s="258"/>
      <c r="M6" s="258"/>
      <c r="N6" s="259"/>
      <c r="O6" s="260"/>
      <c r="P6" s="258"/>
      <c r="Q6" s="258"/>
      <c r="R6" s="259"/>
      <c r="S6" s="260"/>
      <c r="T6" s="258"/>
      <c r="U6" s="258"/>
      <c r="V6" s="259"/>
      <c r="W6" s="761"/>
      <c r="X6" s="765" t="s">
        <v>109</v>
      </c>
      <c r="Y6" s="264" t="s">
        <v>127</v>
      </c>
      <c r="Z6" s="257" t="s">
        <v>127</v>
      </c>
      <c r="AA6" s="261" t="s">
        <v>127</v>
      </c>
      <c r="AB6" s="769" t="s">
        <v>42</v>
      </c>
      <c r="AC6" s="756"/>
      <c r="AD6" s="262" t="s">
        <v>134</v>
      </c>
    </row>
    <row r="7" spans="1:30" ht="30" x14ac:dyDescent="0.25">
      <c r="A7" s="264"/>
      <c r="B7" s="257"/>
      <c r="C7" s="257"/>
      <c r="D7" s="257"/>
      <c r="E7" s="257" t="s">
        <v>799</v>
      </c>
      <c r="F7" s="257"/>
      <c r="G7" s="753"/>
      <c r="H7" s="760"/>
      <c r="I7" s="258"/>
      <c r="J7" s="259"/>
      <c r="K7" s="260"/>
      <c r="L7" s="258"/>
      <c r="M7" s="258"/>
      <c r="N7" s="259"/>
      <c r="O7" s="260"/>
      <c r="P7" s="258"/>
      <c r="Q7" s="258"/>
      <c r="R7" s="259"/>
      <c r="S7" s="260"/>
      <c r="T7" s="258"/>
      <c r="U7" s="258"/>
      <c r="V7" s="259"/>
      <c r="W7" s="761"/>
      <c r="X7" s="765" t="s">
        <v>109</v>
      </c>
      <c r="Y7" s="264" t="s">
        <v>127</v>
      </c>
      <c r="Z7" s="257" t="s">
        <v>127</v>
      </c>
      <c r="AA7" s="261" t="s">
        <v>127</v>
      </c>
      <c r="AB7" s="769" t="s">
        <v>42</v>
      </c>
      <c r="AC7" s="756"/>
      <c r="AD7" s="262" t="s">
        <v>134</v>
      </c>
    </row>
    <row r="8" spans="1:30" ht="30" x14ac:dyDescent="0.25">
      <c r="A8" s="264"/>
      <c r="B8" s="257"/>
      <c r="C8" s="257"/>
      <c r="D8" s="257"/>
      <c r="E8" s="257" t="s">
        <v>800</v>
      </c>
      <c r="F8" s="257"/>
      <c r="G8" s="753"/>
      <c r="H8" s="760"/>
      <c r="I8" s="258"/>
      <c r="J8" s="259"/>
      <c r="K8" s="260"/>
      <c r="L8" s="258"/>
      <c r="M8" s="258"/>
      <c r="N8" s="259"/>
      <c r="O8" s="260"/>
      <c r="P8" s="258"/>
      <c r="Q8" s="258"/>
      <c r="R8" s="259"/>
      <c r="S8" s="260"/>
      <c r="T8" s="258"/>
      <c r="U8" s="258"/>
      <c r="V8" s="259"/>
      <c r="W8" s="761"/>
      <c r="X8" s="765" t="s">
        <v>109</v>
      </c>
      <c r="Y8" s="264" t="s">
        <v>127</v>
      </c>
      <c r="Z8" s="257" t="s">
        <v>127</v>
      </c>
      <c r="AA8" s="261" t="s">
        <v>127</v>
      </c>
      <c r="AB8" s="769" t="s">
        <v>42</v>
      </c>
      <c r="AC8" s="756"/>
      <c r="AD8" s="262" t="s">
        <v>134</v>
      </c>
    </row>
    <row r="9" spans="1:30" ht="45" x14ac:dyDescent="0.25">
      <c r="A9" s="264"/>
      <c r="B9" s="257"/>
      <c r="C9" s="257"/>
      <c r="D9" s="257"/>
      <c r="E9" s="257" t="s">
        <v>801</v>
      </c>
      <c r="F9" s="257"/>
      <c r="G9" s="753"/>
      <c r="H9" s="760"/>
      <c r="I9" s="258"/>
      <c r="J9" s="259"/>
      <c r="K9" s="260"/>
      <c r="L9" s="258"/>
      <c r="M9" s="258"/>
      <c r="N9" s="259"/>
      <c r="O9" s="260"/>
      <c r="P9" s="258"/>
      <c r="Q9" s="258"/>
      <c r="R9" s="259"/>
      <c r="S9" s="260"/>
      <c r="T9" s="258"/>
      <c r="U9" s="258"/>
      <c r="V9" s="259"/>
      <c r="W9" s="761"/>
      <c r="X9" s="765" t="s">
        <v>109</v>
      </c>
      <c r="Y9" s="264" t="s">
        <v>127</v>
      </c>
      <c r="Z9" s="257" t="s">
        <v>127</v>
      </c>
      <c r="AA9" s="261" t="s">
        <v>127</v>
      </c>
      <c r="AB9" s="769" t="s">
        <v>42</v>
      </c>
      <c r="AC9" s="756"/>
      <c r="AD9" s="262" t="s">
        <v>134</v>
      </c>
    </row>
    <row r="10" spans="1:30" ht="30" x14ac:dyDescent="0.25">
      <c r="A10" s="264"/>
      <c r="B10" s="257"/>
      <c r="C10" s="257"/>
      <c r="D10" s="257"/>
      <c r="E10" s="257" t="s">
        <v>802</v>
      </c>
      <c r="F10" s="257"/>
      <c r="G10" s="753"/>
      <c r="H10" s="760"/>
      <c r="I10" s="258"/>
      <c r="J10" s="259"/>
      <c r="K10" s="260"/>
      <c r="L10" s="258"/>
      <c r="M10" s="258"/>
      <c r="N10" s="259"/>
      <c r="O10" s="260"/>
      <c r="P10" s="258"/>
      <c r="Q10" s="258"/>
      <c r="R10" s="259"/>
      <c r="S10" s="260"/>
      <c r="T10" s="258"/>
      <c r="U10" s="258"/>
      <c r="V10" s="259"/>
      <c r="W10" s="761"/>
      <c r="X10" s="765" t="s">
        <v>109</v>
      </c>
      <c r="Y10" s="264" t="s">
        <v>127</v>
      </c>
      <c r="Z10" s="257" t="s">
        <v>127</v>
      </c>
      <c r="AA10" s="261" t="s">
        <v>127</v>
      </c>
      <c r="AB10" s="769" t="s">
        <v>42</v>
      </c>
      <c r="AC10" s="756"/>
      <c r="AD10" s="262" t="s">
        <v>134</v>
      </c>
    </row>
    <row r="11" spans="1:30" ht="30" x14ac:dyDescent="0.25">
      <c r="A11" s="264"/>
      <c r="B11" s="257"/>
      <c r="C11" s="257"/>
      <c r="D11" s="263" t="s">
        <v>803</v>
      </c>
      <c r="E11" s="257"/>
      <c r="F11" s="257"/>
      <c r="G11" s="753"/>
      <c r="H11" s="760"/>
      <c r="I11" s="258"/>
      <c r="J11" s="259"/>
      <c r="K11" s="260"/>
      <c r="L11" s="258"/>
      <c r="M11" s="258"/>
      <c r="N11" s="259"/>
      <c r="O11" s="260"/>
      <c r="P11" s="258"/>
      <c r="Q11" s="258"/>
      <c r="R11" s="259"/>
      <c r="S11" s="260"/>
      <c r="T11" s="258"/>
      <c r="U11" s="258"/>
      <c r="V11" s="259"/>
      <c r="W11" s="761"/>
      <c r="X11" s="765"/>
      <c r="Y11" s="264"/>
      <c r="Z11" s="257"/>
      <c r="AA11" s="261"/>
      <c r="AB11" s="769"/>
      <c r="AC11" s="756"/>
      <c r="AD11" s="262" t="s">
        <v>134</v>
      </c>
    </row>
    <row r="12" spans="1:30" ht="30" x14ac:dyDescent="0.25">
      <c r="A12" s="264"/>
      <c r="B12" s="257"/>
      <c r="C12" s="257"/>
      <c r="D12" s="257"/>
      <c r="E12" s="257" t="s">
        <v>796</v>
      </c>
      <c r="F12" s="257"/>
      <c r="G12" s="753"/>
      <c r="H12" s="760"/>
      <c r="I12" s="258"/>
      <c r="J12" s="259"/>
      <c r="K12" s="260"/>
      <c r="L12" s="258"/>
      <c r="M12" s="258"/>
      <c r="N12" s="259"/>
      <c r="O12" s="260"/>
      <c r="P12" s="258"/>
      <c r="Q12" s="258"/>
      <c r="R12" s="259"/>
      <c r="S12" s="260"/>
      <c r="T12" s="258"/>
      <c r="U12" s="258"/>
      <c r="V12" s="259"/>
      <c r="W12" s="761"/>
      <c r="X12" s="765" t="s">
        <v>109</v>
      </c>
      <c r="Y12" s="264" t="s">
        <v>127</v>
      </c>
      <c r="Z12" s="257" t="s">
        <v>127</v>
      </c>
      <c r="AA12" s="261" t="s">
        <v>127</v>
      </c>
      <c r="AB12" s="769" t="s">
        <v>42</v>
      </c>
      <c r="AC12" s="756"/>
      <c r="AD12" s="262" t="s">
        <v>134</v>
      </c>
    </row>
    <row r="13" spans="1:30" ht="30" x14ac:dyDescent="0.25">
      <c r="A13" s="264"/>
      <c r="B13" s="257"/>
      <c r="C13" s="257"/>
      <c r="D13" s="257"/>
      <c r="E13" s="257" t="s">
        <v>797</v>
      </c>
      <c r="F13" s="257"/>
      <c r="G13" s="753"/>
      <c r="H13" s="760"/>
      <c r="I13" s="258"/>
      <c r="J13" s="259"/>
      <c r="K13" s="260"/>
      <c r="L13" s="258"/>
      <c r="M13" s="258"/>
      <c r="N13" s="259"/>
      <c r="O13" s="260"/>
      <c r="P13" s="258"/>
      <c r="Q13" s="258"/>
      <c r="R13" s="259"/>
      <c r="S13" s="260"/>
      <c r="T13" s="258"/>
      <c r="U13" s="258"/>
      <c r="V13" s="259"/>
      <c r="W13" s="761"/>
      <c r="X13" s="765" t="s">
        <v>109</v>
      </c>
      <c r="Y13" s="264" t="s">
        <v>127</v>
      </c>
      <c r="Z13" s="257" t="s">
        <v>127</v>
      </c>
      <c r="AA13" s="261" t="s">
        <v>127</v>
      </c>
      <c r="AB13" s="769" t="s">
        <v>42</v>
      </c>
      <c r="AC13" s="756"/>
      <c r="AD13" s="262" t="s">
        <v>134</v>
      </c>
    </row>
    <row r="14" spans="1:30" ht="60" x14ac:dyDescent="0.25">
      <c r="A14" s="264"/>
      <c r="B14" s="257"/>
      <c r="C14" s="257"/>
      <c r="D14" s="257"/>
      <c r="E14" s="257" t="s">
        <v>798</v>
      </c>
      <c r="F14" s="257"/>
      <c r="G14" s="753"/>
      <c r="H14" s="760"/>
      <c r="I14" s="258"/>
      <c r="J14" s="259"/>
      <c r="K14" s="260"/>
      <c r="L14" s="258"/>
      <c r="M14" s="258"/>
      <c r="N14" s="259"/>
      <c r="O14" s="260"/>
      <c r="P14" s="258"/>
      <c r="Q14" s="258"/>
      <c r="R14" s="259"/>
      <c r="S14" s="260"/>
      <c r="T14" s="258"/>
      <c r="U14" s="258"/>
      <c r="V14" s="259"/>
      <c r="W14" s="761"/>
      <c r="X14" s="765" t="s">
        <v>109</v>
      </c>
      <c r="Y14" s="264" t="s">
        <v>127</v>
      </c>
      <c r="Z14" s="257" t="s">
        <v>127</v>
      </c>
      <c r="AA14" s="261" t="s">
        <v>127</v>
      </c>
      <c r="AB14" s="769" t="s">
        <v>42</v>
      </c>
      <c r="AC14" s="756"/>
      <c r="AD14" s="262" t="s">
        <v>134</v>
      </c>
    </row>
    <row r="15" spans="1:30" ht="30" x14ac:dyDescent="0.25">
      <c r="A15" s="264"/>
      <c r="B15" s="257"/>
      <c r="C15" s="257"/>
      <c r="D15" s="257"/>
      <c r="E15" s="257" t="s">
        <v>799</v>
      </c>
      <c r="F15" s="257"/>
      <c r="G15" s="753"/>
      <c r="H15" s="760"/>
      <c r="I15" s="258"/>
      <c r="J15" s="259"/>
      <c r="K15" s="260"/>
      <c r="L15" s="258"/>
      <c r="M15" s="258"/>
      <c r="N15" s="259"/>
      <c r="O15" s="260"/>
      <c r="P15" s="258"/>
      <c r="Q15" s="258"/>
      <c r="R15" s="259"/>
      <c r="S15" s="260"/>
      <c r="T15" s="258"/>
      <c r="U15" s="258"/>
      <c r="V15" s="259"/>
      <c r="W15" s="761"/>
      <c r="X15" s="765" t="s">
        <v>109</v>
      </c>
      <c r="Y15" s="264" t="s">
        <v>42</v>
      </c>
      <c r="Z15" s="257" t="s">
        <v>127</v>
      </c>
      <c r="AA15" s="261" t="s">
        <v>127</v>
      </c>
      <c r="AB15" s="769" t="s">
        <v>42</v>
      </c>
      <c r="AC15" s="756"/>
      <c r="AD15" s="262" t="s">
        <v>134</v>
      </c>
    </row>
    <row r="16" spans="1:30" ht="30" x14ac:dyDescent="0.25">
      <c r="A16" s="264"/>
      <c r="B16" s="257"/>
      <c r="C16" s="257"/>
      <c r="D16" s="257"/>
      <c r="E16" s="257" t="s">
        <v>800</v>
      </c>
      <c r="F16" s="257"/>
      <c r="G16" s="753"/>
      <c r="H16" s="760"/>
      <c r="I16" s="258"/>
      <c r="J16" s="259"/>
      <c r="K16" s="260"/>
      <c r="L16" s="258"/>
      <c r="M16" s="258"/>
      <c r="N16" s="259"/>
      <c r="O16" s="260"/>
      <c r="P16" s="258"/>
      <c r="Q16" s="258"/>
      <c r="R16" s="259"/>
      <c r="S16" s="260"/>
      <c r="T16" s="258"/>
      <c r="U16" s="258"/>
      <c r="V16" s="259"/>
      <c r="W16" s="761"/>
      <c r="X16" s="765" t="s">
        <v>109</v>
      </c>
      <c r="Y16" s="264" t="s">
        <v>127</v>
      </c>
      <c r="Z16" s="257" t="s">
        <v>127</v>
      </c>
      <c r="AA16" s="261" t="s">
        <v>127</v>
      </c>
      <c r="AB16" s="769" t="s">
        <v>42</v>
      </c>
      <c r="AC16" s="756"/>
      <c r="AD16" s="262" t="s">
        <v>134</v>
      </c>
    </row>
    <row r="17" spans="1:30" ht="45" x14ac:dyDescent="0.25">
      <c r="A17" s="264"/>
      <c r="B17" s="257"/>
      <c r="C17" s="257"/>
      <c r="D17" s="257"/>
      <c r="E17" s="257" t="s">
        <v>801</v>
      </c>
      <c r="F17" s="257"/>
      <c r="G17" s="753"/>
      <c r="H17" s="760"/>
      <c r="I17" s="258"/>
      <c r="J17" s="259"/>
      <c r="K17" s="260"/>
      <c r="L17" s="258"/>
      <c r="M17" s="258"/>
      <c r="N17" s="259"/>
      <c r="O17" s="260"/>
      <c r="P17" s="258"/>
      <c r="Q17" s="258"/>
      <c r="R17" s="259"/>
      <c r="S17" s="260"/>
      <c r="T17" s="258"/>
      <c r="U17" s="258"/>
      <c r="V17" s="259"/>
      <c r="W17" s="761"/>
      <c r="X17" s="765" t="s">
        <v>109</v>
      </c>
      <c r="Y17" s="264" t="s">
        <v>42</v>
      </c>
      <c r="Z17" s="257" t="s">
        <v>127</v>
      </c>
      <c r="AA17" s="261" t="s">
        <v>127</v>
      </c>
      <c r="AB17" s="769" t="s">
        <v>42</v>
      </c>
      <c r="AC17" s="756"/>
      <c r="AD17" s="262" t="s">
        <v>134</v>
      </c>
    </row>
    <row r="18" spans="1:30" ht="30" x14ac:dyDescent="0.25">
      <c r="A18" s="264"/>
      <c r="B18" s="257"/>
      <c r="C18" s="257"/>
      <c r="D18" s="257"/>
      <c r="E18" s="257" t="s">
        <v>802</v>
      </c>
      <c r="F18" s="257"/>
      <c r="G18" s="753"/>
      <c r="H18" s="760"/>
      <c r="I18" s="258"/>
      <c r="J18" s="259"/>
      <c r="K18" s="260"/>
      <c r="L18" s="258"/>
      <c r="M18" s="258"/>
      <c r="N18" s="259"/>
      <c r="O18" s="260"/>
      <c r="P18" s="258"/>
      <c r="Q18" s="258"/>
      <c r="R18" s="259"/>
      <c r="S18" s="260"/>
      <c r="T18" s="258"/>
      <c r="U18" s="258"/>
      <c r="V18" s="259"/>
      <c r="W18" s="761"/>
      <c r="X18" s="765" t="s">
        <v>109</v>
      </c>
      <c r="Y18" s="264" t="s">
        <v>127</v>
      </c>
      <c r="Z18" s="257" t="s">
        <v>127</v>
      </c>
      <c r="AA18" s="261" t="s">
        <v>127</v>
      </c>
      <c r="AB18" s="769" t="s">
        <v>42</v>
      </c>
      <c r="AC18" s="756"/>
      <c r="AD18" s="262" t="s">
        <v>134</v>
      </c>
    </row>
    <row r="19" spans="1:30" ht="30" x14ac:dyDescent="0.25">
      <c r="A19" s="264"/>
      <c r="B19" s="257"/>
      <c r="C19" s="257"/>
      <c r="D19" s="263" t="s">
        <v>804</v>
      </c>
      <c r="E19" s="257"/>
      <c r="F19" s="257"/>
      <c r="G19" s="753"/>
      <c r="H19" s="760"/>
      <c r="I19" s="258"/>
      <c r="J19" s="259"/>
      <c r="K19" s="260"/>
      <c r="L19" s="258"/>
      <c r="M19" s="258"/>
      <c r="N19" s="259"/>
      <c r="O19" s="260"/>
      <c r="P19" s="258"/>
      <c r="Q19" s="258"/>
      <c r="R19" s="259"/>
      <c r="S19" s="260"/>
      <c r="T19" s="258"/>
      <c r="U19" s="258"/>
      <c r="V19" s="259"/>
      <c r="W19" s="761"/>
      <c r="X19" s="765"/>
      <c r="Y19" s="264"/>
      <c r="Z19" s="257"/>
      <c r="AA19" s="261"/>
      <c r="AB19" s="769"/>
      <c r="AC19" s="756"/>
      <c r="AD19" s="262" t="s">
        <v>134</v>
      </c>
    </row>
    <row r="20" spans="1:30" ht="30" x14ac:dyDescent="0.25">
      <c r="A20" s="264"/>
      <c r="B20" s="257"/>
      <c r="C20" s="257"/>
      <c r="D20" s="257"/>
      <c r="E20" s="257" t="s">
        <v>796</v>
      </c>
      <c r="F20" s="257"/>
      <c r="G20" s="753"/>
      <c r="H20" s="760"/>
      <c r="I20" s="258"/>
      <c r="J20" s="259"/>
      <c r="K20" s="260"/>
      <c r="L20" s="258"/>
      <c r="M20" s="258"/>
      <c r="N20" s="259"/>
      <c r="O20" s="260"/>
      <c r="P20" s="258"/>
      <c r="Q20" s="258"/>
      <c r="R20" s="259"/>
      <c r="S20" s="260"/>
      <c r="T20" s="258"/>
      <c r="U20" s="258"/>
      <c r="V20" s="259"/>
      <c r="W20" s="761"/>
      <c r="X20" s="765" t="s">
        <v>109</v>
      </c>
      <c r="Y20" s="264" t="s">
        <v>127</v>
      </c>
      <c r="Z20" s="257" t="s">
        <v>127</v>
      </c>
      <c r="AA20" s="261" t="s">
        <v>127</v>
      </c>
      <c r="AB20" s="769" t="s">
        <v>42</v>
      </c>
      <c r="AC20" s="756"/>
      <c r="AD20" s="262" t="s">
        <v>134</v>
      </c>
    </row>
    <row r="21" spans="1:30" ht="30" x14ac:dyDescent="0.25">
      <c r="A21" s="264"/>
      <c r="B21" s="257"/>
      <c r="C21" s="257"/>
      <c r="D21" s="257"/>
      <c r="E21" s="257" t="s">
        <v>797</v>
      </c>
      <c r="F21" s="257"/>
      <c r="G21" s="753"/>
      <c r="H21" s="760"/>
      <c r="I21" s="258"/>
      <c r="J21" s="259"/>
      <c r="K21" s="260"/>
      <c r="L21" s="258"/>
      <c r="M21" s="258"/>
      <c r="N21" s="259"/>
      <c r="O21" s="260"/>
      <c r="P21" s="258"/>
      <c r="Q21" s="258"/>
      <c r="R21" s="259"/>
      <c r="S21" s="260"/>
      <c r="T21" s="258"/>
      <c r="U21" s="258"/>
      <c r="V21" s="259"/>
      <c r="W21" s="761"/>
      <c r="X21" s="765" t="s">
        <v>109</v>
      </c>
      <c r="Y21" s="264" t="s">
        <v>127</v>
      </c>
      <c r="Z21" s="257" t="s">
        <v>127</v>
      </c>
      <c r="AA21" s="261" t="s">
        <v>127</v>
      </c>
      <c r="AB21" s="769" t="s">
        <v>42</v>
      </c>
      <c r="AC21" s="756"/>
      <c r="AD21" s="262" t="s">
        <v>134</v>
      </c>
    </row>
    <row r="22" spans="1:30" ht="60" x14ac:dyDescent="0.25">
      <c r="A22" s="264"/>
      <c r="B22" s="257"/>
      <c r="C22" s="257"/>
      <c r="D22" s="257"/>
      <c r="E22" s="257" t="s">
        <v>798</v>
      </c>
      <c r="F22" s="257"/>
      <c r="G22" s="753"/>
      <c r="H22" s="760"/>
      <c r="I22" s="258"/>
      <c r="J22" s="259"/>
      <c r="K22" s="260"/>
      <c r="L22" s="258"/>
      <c r="M22" s="258"/>
      <c r="N22" s="259"/>
      <c r="O22" s="260"/>
      <c r="P22" s="258"/>
      <c r="Q22" s="258"/>
      <c r="R22" s="259"/>
      <c r="S22" s="260"/>
      <c r="T22" s="258"/>
      <c r="U22" s="258"/>
      <c r="V22" s="259"/>
      <c r="W22" s="761"/>
      <c r="X22" s="765" t="s">
        <v>109</v>
      </c>
      <c r="Y22" s="264" t="s">
        <v>127</v>
      </c>
      <c r="Z22" s="257" t="s">
        <v>127</v>
      </c>
      <c r="AA22" s="261" t="s">
        <v>127</v>
      </c>
      <c r="AB22" s="769" t="s">
        <v>42</v>
      </c>
      <c r="AC22" s="756"/>
      <c r="AD22" s="262" t="s">
        <v>134</v>
      </c>
    </row>
    <row r="23" spans="1:30" ht="30" x14ac:dyDescent="0.25">
      <c r="A23" s="264"/>
      <c r="B23" s="257"/>
      <c r="C23" s="257"/>
      <c r="D23" s="257"/>
      <c r="E23" s="257" t="s">
        <v>799</v>
      </c>
      <c r="F23" s="257"/>
      <c r="G23" s="753"/>
      <c r="H23" s="760"/>
      <c r="I23" s="258"/>
      <c r="J23" s="259"/>
      <c r="K23" s="260"/>
      <c r="L23" s="258"/>
      <c r="M23" s="258"/>
      <c r="N23" s="259"/>
      <c r="O23" s="260"/>
      <c r="P23" s="258"/>
      <c r="Q23" s="258"/>
      <c r="R23" s="259"/>
      <c r="S23" s="260"/>
      <c r="T23" s="258"/>
      <c r="U23" s="258"/>
      <c r="V23" s="259"/>
      <c r="W23" s="761"/>
      <c r="X23" s="765" t="s">
        <v>109</v>
      </c>
      <c r="Y23" s="264" t="s">
        <v>127</v>
      </c>
      <c r="Z23" s="257" t="s">
        <v>127</v>
      </c>
      <c r="AA23" s="261" t="s">
        <v>127</v>
      </c>
      <c r="AB23" s="769" t="s">
        <v>42</v>
      </c>
      <c r="AC23" s="756"/>
      <c r="AD23" s="262" t="s">
        <v>134</v>
      </c>
    </row>
    <row r="24" spans="1:30" ht="30" x14ac:dyDescent="0.25">
      <c r="A24" s="264"/>
      <c r="B24" s="257"/>
      <c r="C24" s="257"/>
      <c r="D24" s="257"/>
      <c r="E24" s="257" t="s">
        <v>800</v>
      </c>
      <c r="F24" s="257"/>
      <c r="G24" s="753"/>
      <c r="H24" s="760"/>
      <c r="I24" s="258"/>
      <c r="J24" s="259"/>
      <c r="K24" s="260"/>
      <c r="L24" s="258"/>
      <c r="M24" s="258"/>
      <c r="N24" s="259"/>
      <c r="O24" s="260"/>
      <c r="P24" s="258"/>
      <c r="Q24" s="258"/>
      <c r="R24" s="259"/>
      <c r="S24" s="260"/>
      <c r="T24" s="258"/>
      <c r="U24" s="258"/>
      <c r="V24" s="259"/>
      <c r="W24" s="761"/>
      <c r="X24" s="765" t="s">
        <v>109</v>
      </c>
      <c r="Y24" s="264" t="s">
        <v>127</v>
      </c>
      <c r="Z24" s="257" t="s">
        <v>127</v>
      </c>
      <c r="AA24" s="261" t="s">
        <v>127</v>
      </c>
      <c r="AB24" s="769" t="s">
        <v>42</v>
      </c>
      <c r="AC24" s="756"/>
      <c r="AD24" s="262" t="s">
        <v>134</v>
      </c>
    </row>
    <row r="25" spans="1:30" ht="45" x14ac:dyDescent="0.25">
      <c r="A25" s="264"/>
      <c r="B25" s="257"/>
      <c r="C25" s="257"/>
      <c r="D25" s="257"/>
      <c r="E25" s="257" t="s">
        <v>801</v>
      </c>
      <c r="F25" s="257"/>
      <c r="G25" s="753"/>
      <c r="H25" s="760"/>
      <c r="I25" s="258"/>
      <c r="J25" s="259"/>
      <c r="K25" s="260"/>
      <c r="L25" s="258"/>
      <c r="M25" s="258"/>
      <c r="N25" s="259"/>
      <c r="O25" s="260"/>
      <c r="P25" s="258"/>
      <c r="Q25" s="258"/>
      <c r="R25" s="259"/>
      <c r="S25" s="260"/>
      <c r="T25" s="258"/>
      <c r="U25" s="258"/>
      <c r="V25" s="259"/>
      <c r="W25" s="761"/>
      <c r="X25" s="765" t="s">
        <v>109</v>
      </c>
      <c r="Y25" s="264" t="s">
        <v>127</v>
      </c>
      <c r="Z25" s="257" t="s">
        <v>127</v>
      </c>
      <c r="AA25" s="261" t="s">
        <v>127</v>
      </c>
      <c r="AB25" s="769" t="s">
        <v>42</v>
      </c>
      <c r="AC25" s="756"/>
      <c r="AD25" s="262" t="s">
        <v>134</v>
      </c>
    </row>
    <row r="26" spans="1:30" ht="30" x14ac:dyDescent="0.25">
      <c r="A26" s="264"/>
      <c r="B26" s="257"/>
      <c r="C26" s="257"/>
      <c r="D26" s="257"/>
      <c r="E26" s="257" t="s">
        <v>802</v>
      </c>
      <c r="F26" s="257"/>
      <c r="G26" s="753"/>
      <c r="H26" s="760"/>
      <c r="I26" s="258"/>
      <c r="J26" s="259"/>
      <c r="K26" s="260"/>
      <c r="L26" s="258"/>
      <c r="M26" s="258"/>
      <c r="N26" s="259"/>
      <c r="O26" s="260"/>
      <c r="P26" s="258"/>
      <c r="Q26" s="258"/>
      <c r="R26" s="259"/>
      <c r="S26" s="260"/>
      <c r="T26" s="258"/>
      <c r="U26" s="258"/>
      <c r="V26" s="259"/>
      <c r="W26" s="761"/>
      <c r="X26" s="765" t="s">
        <v>109</v>
      </c>
      <c r="Y26" s="264" t="s">
        <v>127</v>
      </c>
      <c r="Z26" s="257" t="s">
        <v>127</v>
      </c>
      <c r="AA26" s="261" t="s">
        <v>127</v>
      </c>
      <c r="AB26" s="769" t="s">
        <v>42</v>
      </c>
      <c r="AC26" s="756"/>
      <c r="AD26" s="262" t="s">
        <v>134</v>
      </c>
    </row>
    <row r="27" spans="1:30" ht="135" x14ac:dyDescent="0.25">
      <c r="A27" s="264"/>
      <c r="B27" s="257"/>
      <c r="C27" s="257"/>
      <c r="D27" s="257"/>
      <c r="E27" s="257" t="s">
        <v>805</v>
      </c>
      <c r="F27" s="257"/>
      <c r="G27" s="753"/>
      <c r="H27" s="760"/>
      <c r="I27" s="258"/>
      <c r="J27" s="259"/>
      <c r="K27" s="260"/>
      <c r="L27" s="258"/>
      <c r="M27" s="258"/>
      <c r="N27" s="259"/>
      <c r="O27" s="260"/>
      <c r="P27" s="258"/>
      <c r="Q27" s="258"/>
      <c r="R27" s="259"/>
      <c r="S27" s="260"/>
      <c r="T27" s="258"/>
      <c r="U27" s="258"/>
      <c r="V27" s="259"/>
      <c r="W27" s="761"/>
      <c r="X27" s="765" t="s">
        <v>615</v>
      </c>
      <c r="Y27" s="264" t="s">
        <v>127</v>
      </c>
      <c r="Z27" s="257" t="s">
        <v>127</v>
      </c>
      <c r="AA27" s="261" t="s">
        <v>127</v>
      </c>
      <c r="AB27" s="769" t="s">
        <v>42</v>
      </c>
      <c r="AC27" s="756"/>
      <c r="AD27" s="262" t="s">
        <v>134</v>
      </c>
    </row>
    <row r="28" spans="1:30" ht="30" x14ac:dyDescent="0.25">
      <c r="A28" s="264"/>
      <c r="B28" s="257"/>
      <c r="C28" s="257"/>
      <c r="D28" s="263" t="s">
        <v>806</v>
      </c>
      <c r="E28" s="257"/>
      <c r="F28" s="257"/>
      <c r="G28" s="753"/>
      <c r="H28" s="760"/>
      <c r="I28" s="258"/>
      <c r="J28" s="259"/>
      <c r="K28" s="260"/>
      <c r="L28" s="258"/>
      <c r="M28" s="258"/>
      <c r="N28" s="259"/>
      <c r="O28" s="260"/>
      <c r="P28" s="258"/>
      <c r="Q28" s="258"/>
      <c r="R28" s="259"/>
      <c r="S28" s="260"/>
      <c r="T28" s="258"/>
      <c r="U28" s="258"/>
      <c r="V28" s="259"/>
      <c r="W28" s="761"/>
      <c r="X28" s="765"/>
      <c r="Y28" s="264"/>
      <c r="Z28" s="257"/>
      <c r="AA28" s="261"/>
      <c r="AB28" s="769"/>
      <c r="AC28" s="756"/>
      <c r="AD28" s="262" t="s">
        <v>134</v>
      </c>
    </row>
    <row r="29" spans="1:30" ht="30" x14ac:dyDescent="0.25">
      <c r="A29" s="264"/>
      <c r="B29" s="257"/>
      <c r="C29" s="257"/>
      <c r="D29" s="257"/>
      <c r="E29" s="257" t="s">
        <v>796</v>
      </c>
      <c r="F29" s="257"/>
      <c r="G29" s="753"/>
      <c r="H29" s="760"/>
      <c r="I29" s="258"/>
      <c r="J29" s="259"/>
      <c r="K29" s="260"/>
      <c r="L29" s="258"/>
      <c r="M29" s="258"/>
      <c r="N29" s="259"/>
      <c r="O29" s="260"/>
      <c r="P29" s="258"/>
      <c r="Q29" s="258"/>
      <c r="R29" s="259"/>
      <c r="S29" s="260"/>
      <c r="T29" s="258"/>
      <c r="U29" s="258"/>
      <c r="V29" s="259"/>
      <c r="W29" s="761"/>
      <c r="X29" s="765" t="s">
        <v>109</v>
      </c>
      <c r="Y29" s="264" t="s">
        <v>127</v>
      </c>
      <c r="Z29" s="257" t="s">
        <v>127</v>
      </c>
      <c r="AA29" s="257" t="s">
        <v>127</v>
      </c>
      <c r="AB29" s="769" t="s">
        <v>42</v>
      </c>
      <c r="AC29" s="756"/>
      <c r="AD29" s="262" t="s">
        <v>134</v>
      </c>
    </row>
    <row r="30" spans="1:30" ht="30" x14ac:dyDescent="0.25">
      <c r="A30" s="264"/>
      <c r="B30" s="257"/>
      <c r="C30" s="257"/>
      <c r="D30" s="257"/>
      <c r="E30" s="257" t="s">
        <v>797</v>
      </c>
      <c r="F30" s="257"/>
      <c r="G30" s="753"/>
      <c r="H30" s="760"/>
      <c r="I30" s="258"/>
      <c r="J30" s="259"/>
      <c r="K30" s="260"/>
      <c r="L30" s="258"/>
      <c r="M30" s="258"/>
      <c r="N30" s="259"/>
      <c r="O30" s="260"/>
      <c r="P30" s="258"/>
      <c r="Q30" s="258"/>
      <c r="R30" s="259"/>
      <c r="S30" s="260"/>
      <c r="T30" s="258"/>
      <c r="U30" s="258"/>
      <c r="V30" s="259"/>
      <c r="W30" s="761"/>
      <c r="X30" s="765" t="s">
        <v>109</v>
      </c>
      <c r="Y30" s="264" t="s">
        <v>127</v>
      </c>
      <c r="Z30" s="257" t="s">
        <v>127</v>
      </c>
      <c r="AA30" s="257" t="s">
        <v>127</v>
      </c>
      <c r="AB30" s="769" t="s">
        <v>42</v>
      </c>
      <c r="AC30" s="756"/>
      <c r="AD30" s="262" t="s">
        <v>134</v>
      </c>
    </row>
    <row r="31" spans="1:30" ht="60" x14ac:dyDescent="0.25">
      <c r="A31" s="264"/>
      <c r="B31" s="257"/>
      <c r="C31" s="257"/>
      <c r="D31" s="257"/>
      <c r="E31" s="257" t="s">
        <v>798</v>
      </c>
      <c r="F31" s="257"/>
      <c r="G31" s="753"/>
      <c r="H31" s="760"/>
      <c r="I31" s="258"/>
      <c r="J31" s="259"/>
      <c r="K31" s="260"/>
      <c r="L31" s="258"/>
      <c r="M31" s="258"/>
      <c r="N31" s="259"/>
      <c r="O31" s="260"/>
      <c r="P31" s="258"/>
      <c r="Q31" s="258"/>
      <c r="R31" s="259"/>
      <c r="S31" s="260"/>
      <c r="T31" s="258"/>
      <c r="U31" s="258"/>
      <c r="V31" s="259"/>
      <c r="W31" s="761"/>
      <c r="X31" s="765" t="s">
        <v>109</v>
      </c>
      <c r="Y31" s="264" t="s">
        <v>127</v>
      </c>
      <c r="Z31" s="257" t="s">
        <v>127</v>
      </c>
      <c r="AA31" s="257" t="s">
        <v>127</v>
      </c>
      <c r="AB31" s="769" t="s">
        <v>42</v>
      </c>
      <c r="AC31" s="756"/>
      <c r="AD31" s="262" t="s">
        <v>134</v>
      </c>
    </row>
    <row r="32" spans="1:30" ht="30" x14ac:dyDescent="0.25">
      <c r="A32" s="264"/>
      <c r="B32" s="257"/>
      <c r="C32" s="257"/>
      <c r="D32" s="257"/>
      <c r="E32" s="257" t="s">
        <v>799</v>
      </c>
      <c r="F32" s="257"/>
      <c r="G32" s="753"/>
      <c r="H32" s="760"/>
      <c r="I32" s="258"/>
      <c r="J32" s="259"/>
      <c r="K32" s="260"/>
      <c r="L32" s="258"/>
      <c r="M32" s="258"/>
      <c r="N32" s="259"/>
      <c r="O32" s="260"/>
      <c r="P32" s="258"/>
      <c r="Q32" s="258"/>
      <c r="R32" s="259"/>
      <c r="S32" s="260"/>
      <c r="T32" s="258"/>
      <c r="U32" s="258"/>
      <c r="V32" s="259"/>
      <c r="W32" s="761"/>
      <c r="X32" s="765" t="s">
        <v>109</v>
      </c>
      <c r="Y32" s="264" t="s">
        <v>42</v>
      </c>
      <c r="Z32" s="257" t="s">
        <v>127</v>
      </c>
      <c r="AA32" s="257" t="s">
        <v>127</v>
      </c>
      <c r="AB32" s="769" t="s">
        <v>42</v>
      </c>
      <c r="AC32" s="756"/>
      <c r="AD32" s="262" t="s">
        <v>134</v>
      </c>
    </row>
    <row r="33" spans="1:30" ht="30" x14ac:dyDescent="0.25">
      <c r="A33" s="264"/>
      <c r="B33" s="257"/>
      <c r="C33" s="257"/>
      <c r="D33" s="257"/>
      <c r="E33" s="257" t="s">
        <v>800</v>
      </c>
      <c r="F33" s="257"/>
      <c r="G33" s="753"/>
      <c r="H33" s="760"/>
      <c r="I33" s="258"/>
      <c r="J33" s="259"/>
      <c r="K33" s="260"/>
      <c r="L33" s="258"/>
      <c r="M33" s="258"/>
      <c r="N33" s="259"/>
      <c r="O33" s="260"/>
      <c r="P33" s="258"/>
      <c r="Q33" s="258"/>
      <c r="R33" s="259"/>
      <c r="S33" s="260"/>
      <c r="T33" s="258"/>
      <c r="U33" s="258"/>
      <c r="V33" s="259"/>
      <c r="W33" s="761"/>
      <c r="X33" s="765" t="s">
        <v>109</v>
      </c>
      <c r="Y33" s="264" t="s">
        <v>127</v>
      </c>
      <c r="Z33" s="257" t="s">
        <v>127</v>
      </c>
      <c r="AA33" s="257" t="s">
        <v>127</v>
      </c>
      <c r="AB33" s="769" t="s">
        <v>42</v>
      </c>
      <c r="AC33" s="756"/>
      <c r="AD33" s="262" t="s">
        <v>134</v>
      </c>
    </row>
    <row r="34" spans="1:30" ht="45" x14ac:dyDescent="0.25">
      <c r="A34" s="264"/>
      <c r="B34" s="257"/>
      <c r="C34" s="257"/>
      <c r="D34" s="257"/>
      <c r="E34" s="257" t="s">
        <v>801</v>
      </c>
      <c r="F34" s="257"/>
      <c r="G34" s="753"/>
      <c r="H34" s="760"/>
      <c r="I34" s="258"/>
      <c r="J34" s="259"/>
      <c r="K34" s="260"/>
      <c r="L34" s="258"/>
      <c r="M34" s="258"/>
      <c r="N34" s="259"/>
      <c r="O34" s="260"/>
      <c r="P34" s="258"/>
      <c r="Q34" s="258"/>
      <c r="R34" s="259"/>
      <c r="S34" s="260"/>
      <c r="T34" s="258"/>
      <c r="U34" s="258"/>
      <c r="V34" s="259"/>
      <c r="W34" s="761"/>
      <c r="X34" s="765" t="s">
        <v>109</v>
      </c>
      <c r="Y34" s="264" t="s">
        <v>42</v>
      </c>
      <c r="Z34" s="257" t="s">
        <v>127</v>
      </c>
      <c r="AA34" s="257" t="s">
        <v>127</v>
      </c>
      <c r="AB34" s="769" t="s">
        <v>42</v>
      </c>
      <c r="AC34" s="756"/>
      <c r="AD34" s="262" t="s">
        <v>134</v>
      </c>
    </row>
    <row r="35" spans="1:30" ht="30" x14ac:dyDescent="0.25">
      <c r="A35" s="264"/>
      <c r="B35" s="257"/>
      <c r="C35" s="257"/>
      <c r="D35" s="257"/>
      <c r="E35" s="257" t="s">
        <v>802</v>
      </c>
      <c r="F35" s="257"/>
      <c r="G35" s="753"/>
      <c r="H35" s="760"/>
      <c r="I35" s="258"/>
      <c r="J35" s="259"/>
      <c r="K35" s="260"/>
      <c r="L35" s="258"/>
      <c r="M35" s="258"/>
      <c r="N35" s="259"/>
      <c r="O35" s="260"/>
      <c r="P35" s="258"/>
      <c r="Q35" s="258"/>
      <c r="R35" s="259"/>
      <c r="S35" s="260"/>
      <c r="T35" s="258"/>
      <c r="U35" s="258"/>
      <c r="V35" s="259"/>
      <c r="W35" s="761"/>
      <c r="X35" s="765" t="s">
        <v>109</v>
      </c>
      <c r="Y35" s="264" t="s">
        <v>127</v>
      </c>
      <c r="Z35" s="257" t="s">
        <v>127</v>
      </c>
      <c r="AA35" s="257" t="s">
        <v>127</v>
      </c>
      <c r="AB35" s="769" t="s">
        <v>42</v>
      </c>
      <c r="AC35" s="756"/>
      <c r="AD35" s="262" t="s">
        <v>134</v>
      </c>
    </row>
    <row r="36" spans="1:30" ht="135" x14ac:dyDescent="0.25">
      <c r="A36" s="264"/>
      <c r="B36" s="257"/>
      <c r="C36" s="257"/>
      <c r="D36" s="257"/>
      <c r="E36" s="257" t="s">
        <v>805</v>
      </c>
      <c r="F36" s="257"/>
      <c r="G36" s="753"/>
      <c r="H36" s="760"/>
      <c r="I36" s="258"/>
      <c r="J36" s="259"/>
      <c r="K36" s="260"/>
      <c r="L36" s="258"/>
      <c r="M36" s="258"/>
      <c r="N36" s="259"/>
      <c r="O36" s="260"/>
      <c r="P36" s="258"/>
      <c r="Q36" s="258"/>
      <c r="R36" s="259"/>
      <c r="S36" s="260"/>
      <c r="T36" s="258"/>
      <c r="U36" s="258"/>
      <c r="V36" s="259"/>
      <c r="W36" s="761"/>
      <c r="X36" s="765" t="s">
        <v>615</v>
      </c>
      <c r="Y36" s="264" t="s">
        <v>127</v>
      </c>
      <c r="Z36" s="257" t="s">
        <v>127</v>
      </c>
      <c r="AA36" s="257" t="s">
        <v>127</v>
      </c>
      <c r="AB36" s="769" t="s">
        <v>42</v>
      </c>
      <c r="AC36" s="756"/>
      <c r="AD36" s="262" t="s">
        <v>134</v>
      </c>
    </row>
    <row r="37" spans="1:30" ht="30" x14ac:dyDescent="0.25">
      <c r="A37" s="264"/>
      <c r="B37" s="257"/>
      <c r="C37" s="257"/>
      <c r="D37" s="263" t="s">
        <v>807</v>
      </c>
      <c r="E37" s="257"/>
      <c r="F37" s="257"/>
      <c r="G37" s="753"/>
      <c r="H37" s="760"/>
      <c r="I37" s="258"/>
      <c r="J37" s="259"/>
      <c r="K37" s="260"/>
      <c r="L37" s="258"/>
      <c r="M37" s="258"/>
      <c r="N37" s="259"/>
      <c r="O37" s="260"/>
      <c r="P37" s="258"/>
      <c r="Q37" s="258"/>
      <c r="R37" s="259"/>
      <c r="S37" s="260"/>
      <c r="T37" s="258"/>
      <c r="U37" s="258"/>
      <c r="V37" s="259"/>
      <c r="W37" s="761"/>
      <c r="X37" s="765"/>
      <c r="Y37" s="264"/>
      <c r="Z37" s="257"/>
      <c r="AA37" s="261"/>
      <c r="AB37" s="769"/>
      <c r="AC37" s="756"/>
      <c r="AD37" s="262" t="s">
        <v>134</v>
      </c>
    </row>
    <row r="38" spans="1:30" ht="45" x14ac:dyDescent="0.25">
      <c r="A38" s="264"/>
      <c r="B38" s="257"/>
      <c r="C38" s="257"/>
      <c r="D38" s="263"/>
      <c r="E38" s="257" t="s">
        <v>808</v>
      </c>
      <c r="F38" s="257"/>
      <c r="G38" s="753"/>
      <c r="H38" s="760"/>
      <c r="I38" s="258"/>
      <c r="J38" s="259"/>
      <c r="K38" s="260"/>
      <c r="L38" s="258"/>
      <c r="M38" s="258"/>
      <c r="N38" s="259"/>
      <c r="O38" s="260"/>
      <c r="P38" s="258"/>
      <c r="Q38" s="258"/>
      <c r="R38" s="259"/>
      <c r="S38" s="260"/>
      <c r="T38" s="258"/>
      <c r="U38" s="258"/>
      <c r="V38" s="259"/>
      <c r="W38" s="761"/>
      <c r="X38" s="765" t="s">
        <v>809</v>
      </c>
      <c r="Y38" s="264" t="s">
        <v>127</v>
      </c>
      <c r="Z38" s="257" t="s">
        <v>127</v>
      </c>
      <c r="AA38" s="261" t="s">
        <v>127</v>
      </c>
      <c r="AB38" s="769" t="s">
        <v>127</v>
      </c>
      <c r="AC38" s="756"/>
      <c r="AD38" s="262" t="s">
        <v>134</v>
      </c>
    </row>
    <row r="39" spans="1:30" ht="105" x14ac:dyDescent="0.25">
      <c r="A39" s="264"/>
      <c r="B39" s="257"/>
      <c r="C39" s="257"/>
      <c r="D39" s="257"/>
      <c r="E39" s="257" t="s">
        <v>810</v>
      </c>
      <c r="F39" s="257"/>
      <c r="G39" s="753"/>
      <c r="H39" s="760"/>
      <c r="I39" s="258"/>
      <c r="J39" s="259"/>
      <c r="K39" s="260"/>
      <c r="L39" s="258"/>
      <c r="M39" s="258"/>
      <c r="N39" s="259"/>
      <c r="O39" s="260"/>
      <c r="P39" s="258"/>
      <c r="Q39" s="258"/>
      <c r="R39" s="259"/>
      <c r="S39" s="260"/>
      <c r="T39" s="258"/>
      <c r="U39" s="258"/>
      <c r="V39" s="259"/>
      <c r="W39" s="761"/>
      <c r="X39" s="765" t="s">
        <v>811</v>
      </c>
      <c r="Y39" s="264" t="s">
        <v>127</v>
      </c>
      <c r="Z39" s="257" t="s">
        <v>127</v>
      </c>
      <c r="AA39" s="261" t="s">
        <v>127</v>
      </c>
      <c r="AB39" s="769" t="s">
        <v>42</v>
      </c>
      <c r="AC39" s="756"/>
      <c r="AD39" s="262" t="s">
        <v>134</v>
      </c>
    </row>
    <row r="40" spans="1:30" ht="60" x14ac:dyDescent="0.25">
      <c r="A40" s="264"/>
      <c r="B40" s="257"/>
      <c r="C40" s="257"/>
      <c r="D40" s="257"/>
      <c r="E40" s="257" t="s">
        <v>812</v>
      </c>
      <c r="F40" s="257"/>
      <c r="G40" s="753"/>
      <c r="H40" s="760"/>
      <c r="I40" s="258"/>
      <c r="J40" s="259"/>
      <c r="K40" s="260"/>
      <c r="L40" s="258"/>
      <c r="M40" s="258"/>
      <c r="N40" s="259"/>
      <c r="O40" s="260"/>
      <c r="P40" s="258"/>
      <c r="Q40" s="258"/>
      <c r="R40" s="259"/>
      <c r="S40" s="260"/>
      <c r="T40" s="258"/>
      <c r="U40" s="258"/>
      <c r="V40" s="259"/>
      <c r="W40" s="761"/>
      <c r="X40" s="765" t="s">
        <v>813</v>
      </c>
      <c r="Y40" s="264" t="s">
        <v>127</v>
      </c>
      <c r="Z40" s="257" t="s">
        <v>127</v>
      </c>
      <c r="AA40" s="261" t="s">
        <v>127</v>
      </c>
      <c r="AB40" s="769" t="s">
        <v>127</v>
      </c>
      <c r="AC40" s="756"/>
      <c r="AD40" s="262" t="s">
        <v>134</v>
      </c>
    </row>
    <row r="41" spans="1:30" ht="45" x14ac:dyDescent="0.25">
      <c r="A41" s="264"/>
      <c r="B41" s="257"/>
      <c r="C41" s="257"/>
      <c r="D41" s="257"/>
      <c r="E41" s="257" t="s">
        <v>814</v>
      </c>
      <c r="F41" s="257"/>
      <c r="G41" s="753"/>
      <c r="H41" s="760"/>
      <c r="I41" s="258"/>
      <c r="J41" s="259"/>
      <c r="K41" s="260"/>
      <c r="L41" s="258"/>
      <c r="M41" s="258"/>
      <c r="N41" s="259"/>
      <c r="O41" s="260"/>
      <c r="P41" s="258"/>
      <c r="Q41" s="258"/>
      <c r="R41" s="259"/>
      <c r="S41" s="260"/>
      <c r="T41" s="258"/>
      <c r="U41" s="258"/>
      <c r="V41" s="259"/>
      <c r="W41" s="761"/>
      <c r="X41" s="765" t="s">
        <v>109</v>
      </c>
      <c r="Y41" s="264" t="s">
        <v>127</v>
      </c>
      <c r="Z41" s="257" t="s">
        <v>127</v>
      </c>
      <c r="AA41" s="261" t="s">
        <v>127</v>
      </c>
      <c r="AB41" s="769" t="s">
        <v>127</v>
      </c>
      <c r="AC41" s="756"/>
      <c r="AD41" s="262" t="s">
        <v>134</v>
      </c>
    </row>
    <row r="42" spans="1:30" ht="75" x14ac:dyDescent="0.25">
      <c r="A42" s="264"/>
      <c r="B42" s="257"/>
      <c r="C42" s="257"/>
      <c r="D42" s="257"/>
      <c r="E42" s="257" t="s">
        <v>815</v>
      </c>
      <c r="F42" s="257"/>
      <c r="G42" s="753"/>
      <c r="H42" s="760"/>
      <c r="I42" s="258"/>
      <c r="J42" s="259"/>
      <c r="K42" s="260"/>
      <c r="L42" s="258"/>
      <c r="M42" s="258"/>
      <c r="N42" s="259"/>
      <c r="O42" s="260"/>
      <c r="P42" s="258"/>
      <c r="Q42" s="258"/>
      <c r="R42" s="259"/>
      <c r="S42" s="260"/>
      <c r="T42" s="258"/>
      <c r="U42" s="258"/>
      <c r="V42" s="259"/>
      <c r="W42" s="761"/>
      <c r="X42" s="766" t="s">
        <v>109</v>
      </c>
      <c r="Y42" s="264" t="s">
        <v>170</v>
      </c>
      <c r="Z42" s="257" t="s">
        <v>170</v>
      </c>
      <c r="AA42" s="261" t="s">
        <v>170</v>
      </c>
      <c r="AB42" s="769" t="s">
        <v>170</v>
      </c>
      <c r="AC42" s="756"/>
      <c r="AD42" s="262" t="s">
        <v>134</v>
      </c>
    </row>
    <row r="43" spans="1:30" ht="75" x14ac:dyDescent="0.25">
      <c r="A43" s="264"/>
      <c r="B43" s="257"/>
      <c r="C43" s="257"/>
      <c r="D43" s="257"/>
      <c r="E43" s="257" t="s">
        <v>816</v>
      </c>
      <c r="F43" s="257"/>
      <c r="G43" s="753"/>
      <c r="H43" s="760"/>
      <c r="I43" s="258"/>
      <c r="J43" s="259"/>
      <c r="K43" s="260"/>
      <c r="L43" s="258"/>
      <c r="M43" s="258"/>
      <c r="N43" s="259"/>
      <c r="O43" s="260"/>
      <c r="P43" s="258"/>
      <c r="Q43" s="258"/>
      <c r="R43" s="259"/>
      <c r="S43" s="260"/>
      <c r="T43" s="258"/>
      <c r="U43" s="258"/>
      <c r="V43" s="259"/>
      <c r="W43" s="761"/>
      <c r="X43" s="765" t="s">
        <v>817</v>
      </c>
      <c r="Y43" s="264" t="s">
        <v>170</v>
      </c>
      <c r="Z43" s="257" t="s">
        <v>170</v>
      </c>
      <c r="AA43" s="261" t="s">
        <v>170</v>
      </c>
      <c r="AB43" s="769" t="s">
        <v>170</v>
      </c>
      <c r="AC43" s="756"/>
      <c r="AD43" s="262" t="s">
        <v>163</v>
      </c>
    </row>
    <row r="44" spans="1:30" ht="45" x14ac:dyDescent="0.25">
      <c r="A44" s="264"/>
      <c r="B44" s="257"/>
      <c r="C44" s="257"/>
      <c r="D44" s="257"/>
      <c r="E44" s="257" t="s">
        <v>818</v>
      </c>
      <c r="F44" s="257"/>
      <c r="G44" s="753"/>
      <c r="H44" s="760"/>
      <c r="I44" s="258"/>
      <c r="J44" s="259"/>
      <c r="K44" s="260"/>
      <c r="L44" s="258"/>
      <c r="M44" s="258"/>
      <c r="N44" s="259"/>
      <c r="O44" s="260"/>
      <c r="P44" s="258"/>
      <c r="Q44" s="258"/>
      <c r="R44" s="259"/>
      <c r="S44" s="260"/>
      <c r="T44" s="258"/>
      <c r="U44" s="258"/>
      <c r="V44" s="259"/>
      <c r="W44" s="761"/>
      <c r="X44" s="765" t="s">
        <v>817</v>
      </c>
      <c r="Y44" s="264" t="s">
        <v>127</v>
      </c>
      <c r="Z44" s="257" t="s">
        <v>127</v>
      </c>
      <c r="AA44" s="261" t="s">
        <v>127</v>
      </c>
      <c r="AB44" s="769" t="s">
        <v>127</v>
      </c>
      <c r="AC44" s="756"/>
      <c r="AD44" s="262" t="s">
        <v>134</v>
      </c>
    </row>
    <row r="45" spans="1:30" ht="75" x14ac:dyDescent="0.25">
      <c r="A45" s="264"/>
      <c r="B45" s="257"/>
      <c r="C45" s="257"/>
      <c r="D45" s="257"/>
      <c r="E45" s="257" t="s">
        <v>819</v>
      </c>
      <c r="F45" s="257"/>
      <c r="G45" s="753"/>
      <c r="H45" s="760"/>
      <c r="I45" s="258"/>
      <c r="J45" s="259"/>
      <c r="K45" s="260"/>
      <c r="L45" s="258"/>
      <c r="M45" s="258"/>
      <c r="N45" s="259"/>
      <c r="O45" s="260"/>
      <c r="P45" s="258"/>
      <c r="Q45" s="258"/>
      <c r="R45" s="259"/>
      <c r="S45" s="260"/>
      <c r="T45" s="258"/>
      <c r="U45" s="258"/>
      <c r="V45" s="259"/>
      <c r="W45" s="761"/>
      <c r="X45" s="765" t="s">
        <v>109</v>
      </c>
      <c r="Y45" s="264" t="s">
        <v>127</v>
      </c>
      <c r="Z45" s="257" t="s">
        <v>127</v>
      </c>
      <c r="AA45" s="261" t="s">
        <v>127</v>
      </c>
      <c r="AB45" s="769" t="s">
        <v>127</v>
      </c>
      <c r="AC45" s="756"/>
      <c r="AD45" s="262" t="s">
        <v>134</v>
      </c>
    </row>
    <row r="46" spans="1:30" ht="30" x14ac:dyDescent="0.25">
      <c r="A46" s="264"/>
      <c r="B46" s="257"/>
      <c r="C46" s="257"/>
      <c r="D46" s="257"/>
      <c r="E46" s="257" t="s">
        <v>820</v>
      </c>
      <c r="F46" s="257"/>
      <c r="G46" s="753"/>
      <c r="H46" s="760"/>
      <c r="I46" s="258"/>
      <c r="J46" s="259"/>
      <c r="K46" s="260"/>
      <c r="L46" s="258"/>
      <c r="M46" s="258"/>
      <c r="N46" s="259"/>
      <c r="O46" s="260"/>
      <c r="P46" s="258"/>
      <c r="Q46" s="258"/>
      <c r="R46" s="259"/>
      <c r="S46" s="260"/>
      <c r="T46" s="258"/>
      <c r="U46" s="258"/>
      <c r="V46" s="259"/>
      <c r="W46" s="761"/>
      <c r="X46" s="765" t="s">
        <v>821</v>
      </c>
      <c r="Y46" s="264" t="s">
        <v>127</v>
      </c>
      <c r="Z46" s="257" t="s">
        <v>127</v>
      </c>
      <c r="AA46" s="261" t="s">
        <v>127</v>
      </c>
      <c r="AB46" s="769" t="s">
        <v>127</v>
      </c>
      <c r="AC46" s="756"/>
      <c r="AD46" s="262" t="s">
        <v>134</v>
      </c>
    </row>
    <row r="47" spans="1:30" ht="60" x14ac:dyDescent="0.25">
      <c r="A47" s="264"/>
      <c r="B47" s="257"/>
      <c r="C47" s="257"/>
      <c r="D47" s="263" t="s">
        <v>822</v>
      </c>
      <c r="E47" s="257"/>
      <c r="F47" s="257"/>
      <c r="G47" s="753"/>
      <c r="H47" s="760"/>
      <c r="I47" s="258"/>
      <c r="J47" s="259"/>
      <c r="K47" s="260"/>
      <c r="L47" s="258"/>
      <c r="M47" s="258"/>
      <c r="N47" s="259"/>
      <c r="O47" s="260"/>
      <c r="P47" s="258"/>
      <c r="Q47" s="258"/>
      <c r="R47" s="259"/>
      <c r="S47" s="260"/>
      <c r="T47" s="258"/>
      <c r="U47" s="258"/>
      <c r="V47" s="259"/>
      <c r="W47" s="761"/>
      <c r="X47" s="765"/>
      <c r="Y47" s="264"/>
      <c r="Z47" s="257"/>
      <c r="AA47" s="261"/>
      <c r="AB47" s="769"/>
      <c r="AC47" s="756"/>
      <c r="AD47" s="262" t="s">
        <v>134</v>
      </c>
    </row>
    <row r="48" spans="1:30" ht="60" x14ac:dyDescent="0.25">
      <c r="A48" s="264"/>
      <c r="B48" s="257"/>
      <c r="C48" s="257"/>
      <c r="D48" s="257"/>
      <c r="E48" s="257" t="s">
        <v>823</v>
      </c>
      <c r="F48" s="257"/>
      <c r="G48" s="753"/>
      <c r="H48" s="760"/>
      <c r="I48" s="258"/>
      <c r="J48" s="259"/>
      <c r="K48" s="260"/>
      <c r="L48" s="258"/>
      <c r="M48" s="258"/>
      <c r="N48" s="259"/>
      <c r="O48" s="260"/>
      <c r="P48" s="258"/>
      <c r="Q48" s="258"/>
      <c r="R48" s="259"/>
      <c r="S48" s="260"/>
      <c r="T48" s="258"/>
      <c r="U48" s="258"/>
      <c r="V48" s="259"/>
      <c r="W48" s="761"/>
      <c r="X48" s="765" t="s">
        <v>821</v>
      </c>
      <c r="Y48" s="264" t="s">
        <v>127</v>
      </c>
      <c r="Z48" s="257" t="s">
        <v>127</v>
      </c>
      <c r="AA48" s="257" t="s">
        <v>127</v>
      </c>
      <c r="AB48" s="769" t="s">
        <v>127</v>
      </c>
      <c r="AC48" s="756"/>
      <c r="AD48" s="262" t="s">
        <v>134</v>
      </c>
    </row>
    <row r="49" spans="1:30" ht="60" x14ac:dyDescent="0.25">
      <c r="A49" s="264"/>
      <c r="B49" s="257"/>
      <c r="C49" s="257"/>
      <c r="D49" s="257"/>
      <c r="E49" s="257" t="s">
        <v>824</v>
      </c>
      <c r="F49" s="257"/>
      <c r="G49" s="753"/>
      <c r="H49" s="760"/>
      <c r="I49" s="258"/>
      <c r="J49" s="259"/>
      <c r="K49" s="260"/>
      <c r="L49" s="258"/>
      <c r="M49" s="258"/>
      <c r="N49" s="259"/>
      <c r="O49" s="260"/>
      <c r="P49" s="258"/>
      <c r="Q49" s="258"/>
      <c r="R49" s="259"/>
      <c r="S49" s="260"/>
      <c r="T49" s="258"/>
      <c r="U49" s="258"/>
      <c r="V49" s="259"/>
      <c r="W49" s="761"/>
      <c r="X49" s="765" t="s">
        <v>821</v>
      </c>
      <c r="Y49" s="264" t="s">
        <v>127</v>
      </c>
      <c r="Z49" s="257" t="s">
        <v>127</v>
      </c>
      <c r="AA49" s="257" t="s">
        <v>127</v>
      </c>
      <c r="AB49" s="769" t="s">
        <v>127</v>
      </c>
      <c r="AC49" s="756"/>
      <c r="AD49" s="262" t="s">
        <v>134</v>
      </c>
    </row>
    <row r="50" spans="1:30" ht="30.75" thickBot="1" x14ac:dyDescent="0.3">
      <c r="A50" s="265"/>
      <c r="B50" s="266"/>
      <c r="C50" s="266"/>
      <c r="D50" s="267" t="s">
        <v>825</v>
      </c>
      <c r="E50" s="266"/>
      <c r="F50" s="266"/>
      <c r="G50" s="754"/>
      <c r="H50" s="762"/>
      <c r="I50" s="268"/>
      <c r="J50" s="269"/>
      <c r="K50" s="270"/>
      <c r="L50" s="268"/>
      <c r="M50" s="268"/>
      <c r="N50" s="269"/>
      <c r="O50" s="270"/>
      <c r="P50" s="268"/>
      <c r="Q50" s="268"/>
      <c r="R50" s="269"/>
      <c r="S50" s="270"/>
      <c r="T50" s="268"/>
      <c r="U50" s="268"/>
      <c r="V50" s="269"/>
      <c r="W50" s="763"/>
      <c r="X50" s="767" t="s">
        <v>109</v>
      </c>
      <c r="Y50" s="265" t="s">
        <v>127</v>
      </c>
      <c r="Z50" s="266" t="s">
        <v>127</v>
      </c>
      <c r="AA50" s="271" t="s">
        <v>127</v>
      </c>
      <c r="AB50" s="770" t="s">
        <v>127</v>
      </c>
      <c r="AC50" s="757"/>
      <c r="AD50" s="272" t="s">
        <v>134</v>
      </c>
    </row>
    <row r="51" spans="1:30" ht="13.5" customHeight="1" x14ac:dyDescent="0.25"/>
    <row r="52" spans="1:30" ht="13.5" customHeight="1" x14ac:dyDescent="0.25"/>
    <row r="53" spans="1:30" ht="13.5" customHeight="1" x14ac:dyDescent="0.25"/>
    <row r="54" spans="1:30" ht="13.5" customHeight="1" x14ac:dyDescent="0.25"/>
    <row r="55" spans="1:30" ht="13.5" customHeight="1" x14ac:dyDescent="0.25"/>
    <row r="56" spans="1:30" ht="13.5" customHeight="1" x14ac:dyDescent="0.25"/>
    <row r="57" spans="1:30" ht="13.5" customHeight="1" x14ac:dyDescent="0.25"/>
    <row r="58" spans="1:30" ht="13.5" customHeight="1" x14ac:dyDescent="0.25"/>
    <row r="59" spans="1:30" ht="13.5" customHeight="1" x14ac:dyDescent="0.25"/>
    <row r="60" spans="1:30" ht="13.5" customHeight="1" x14ac:dyDescent="0.25"/>
    <row r="61" spans="1:30" ht="13.5" customHeight="1" x14ac:dyDescent="0.25"/>
    <row r="62" spans="1:30" ht="13.5" customHeight="1" x14ac:dyDescent="0.25"/>
    <row r="63" spans="1:30" ht="13.5" customHeight="1" x14ac:dyDescent="0.25"/>
    <row r="64" spans="1:30"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1" xr:uid="{00000000-0009-0000-0000-00000C000000}"/>
  <dataValidations count="2">
    <dataValidation type="list" allowBlank="1" showErrorMessage="1" sqref="Y2:Z50 AA29:AA36 AA48:AA49" xr:uid="{00000000-0002-0000-0C00-000001000000}">
      <formula1>"Nog niet opgestart,In opstartfase,Gevorderde fase,Voldaan,Niet (langer) van toepassing"</formula1>
    </dataValidation>
    <dataValidation type="list" allowBlank="1" showInputMessage="1" showErrorMessage="1" sqref="AA50 AA2:AA28 AA37:AA47 AB2:AB50" xr:uid="{1F87F215-12AA-4CA0-8DB1-83D3105FAEBA}">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D9E2F3"/>
  </sheetPr>
  <dimension ref="A1:AD1009"/>
  <sheetViews>
    <sheetView zoomScale="110" zoomScaleNormal="110" workbookViewId="0">
      <pane xSplit="5" ySplit="1" topLeftCell="F2" activePane="bottomRight" state="frozen"/>
      <selection pane="topRight" activeCell="F1" sqref="F1"/>
      <selection pane="bottomLeft" activeCell="A2" sqref="A2"/>
      <selection pane="bottomRight"/>
    </sheetView>
  </sheetViews>
  <sheetFormatPr defaultColWidth="14.42578125" defaultRowHeight="15" customHeight="1" x14ac:dyDescent="0.25"/>
  <cols>
    <col min="1" max="3" width="8.7109375" customWidth="1"/>
    <col min="4" max="4" width="12.42578125" customWidth="1"/>
    <col min="5" max="5" width="62.42578125" customWidth="1"/>
    <col min="6" max="23" width="9" hidden="1" customWidth="1"/>
    <col min="24" max="29" width="9" customWidth="1"/>
    <col min="30" max="30" width="8.7109375" customWidth="1"/>
  </cols>
  <sheetData>
    <row r="1" spans="1:30" ht="99" customHeight="1" thickTop="1" thickBot="1" x14ac:dyDescent="0.3">
      <c r="A1" s="1" t="s">
        <v>0</v>
      </c>
      <c r="B1" s="2" t="s">
        <v>1</v>
      </c>
      <c r="C1" s="2" t="s">
        <v>2</v>
      </c>
      <c r="D1" s="2" t="s">
        <v>3</v>
      </c>
      <c r="E1" s="2" t="s">
        <v>4</v>
      </c>
      <c r="F1" s="2" t="s">
        <v>5</v>
      </c>
      <c r="G1" s="2" t="s">
        <v>6</v>
      </c>
      <c r="H1" s="3" t="s">
        <v>7</v>
      </c>
      <c r="I1" s="3" t="s">
        <v>8</v>
      </c>
      <c r="J1" s="4" t="s">
        <v>9</v>
      </c>
      <c r="K1" s="4" t="s">
        <v>10</v>
      </c>
      <c r="L1" s="3" t="s">
        <v>11</v>
      </c>
      <c r="M1" s="3" t="s">
        <v>12</v>
      </c>
      <c r="N1" s="4" t="s">
        <v>13</v>
      </c>
      <c r="O1" s="4" t="s">
        <v>14</v>
      </c>
      <c r="P1" s="3" t="s">
        <v>15</v>
      </c>
      <c r="Q1" s="3" t="s">
        <v>16</v>
      </c>
      <c r="R1" s="4" t="s">
        <v>17</v>
      </c>
      <c r="S1" s="4" t="s">
        <v>18</v>
      </c>
      <c r="T1" s="3" t="s">
        <v>19</v>
      </c>
      <c r="U1" s="3" t="s">
        <v>20</v>
      </c>
      <c r="V1" s="4" t="s">
        <v>21</v>
      </c>
      <c r="W1" s="4" t="s">
        <v>22</v>
      </c>
      <c r="X1" s="2" t="s">
        <v>23</v>
      </c>
      <c r="Y1" s="2" t="s">
        <v>24</v>
      </c>
      <c r="Z1" s="2" t="s">
        <v>25</v>
      </c>
      <c r="AA1" s="2" t="s">
        <v>26</v>
      </c>
      <c r="AB1" s="2" t="s">
        <v>27</v>
      </c>
      <c r="AC1" s="2" t="s">
        <v>28</v>
      </c>
      <c r="AD1" s="2" t="s">
        <v>29</v>
      </c>
    </row>
    <row r="2" spans="1:30" s="116" customFormat="1" ht="13.5" customHeight="1" thickBot="1" x14ac:dyDescent="0.3">
      <c r="A2" s="117" t="s">
        <v>826</v>
      </c>
      <c r="B2" s="118"/>
      <c r="C2" s="118" t="s">
        <v>827</v>
      </c>
      <c r="D2" s="118" t="s">
        <v>828</v>
      </c>
      <c r="E2" s="118"/>
      <c r="F2" s="118"/>
      <c r="G2" s="118"/>
      <c r="H2" s="119"/>
      <c r="I2" s="119"/>
      <c r="J2" s="120"/>
      <c r="K2" s="121"/>
      <c r="L2" s="119"/>
      <c r="M2" s="119"/>
      <c r="N2" s="120"/>
      <c r="O2" s="121"/>
      <c r="P2" s="119"/>
      <c r="Q2" s="119"/>
      <c r="R2" s="120"/>
      <c r="S2" s="121"/>
      <c r="T2" s="119"/>
      <c r="U2" s="119"/>
      <c r="V2" s="120"/>
      <c r="W2" s="121"/>
      <c r="X2" s="118"/>
      <c r="Y2" s="118"/>
      <c r="Z2" s="118"/>
      <c r="AA2" s="273"/>
      <c r="AB2" s="273"/>
      <c r="AC2" s="118"/>
      <c r="AD2" s="122"/>
    </row>
    <row r="3" spans="1:30" s="116" customFormat="1" ht="45" x14ac:dyDescent="0.25">
      <c r="A3" s="123"/>
      <c r="B3" s="18"/>
      <c r="C3" s="18"/>
      <c r="D3" s="18"/>
      <c r="E3" s="325" t="s">
        <v>1189</v>
      </c>
      <c r="F3" s="326"/>
      <c r="G3" s="326"/>
      <c r="H3" s="327"/>
      <c r="I3" s="327"/>
      <c r="J3" s="328"/>
      <c r="K3" s="329"/>
      <c r="L3" s="327"/>
      <c r="M3" s="327"/>
      <c r="N3" s="328"/>
      <c r="O3" s="329"/>
      <c r="P3" s="327"/>
      <c r="Q3" s="327"/>
      <c r="R3" s="328"/>
      <c r="S3" s="329"/>
      <c r="T3" s="327"/>
      <c r="U3" s="327"/>
      <c r="V3" s="328"/>
      <c r="W3" s="329"/>
      <c r="X3" s="326" t="s">
        <v>615</v>
      </c>
      <c r="Y3" s="326" t="s">
        <v>127</v>
      </c>
      <c r="Z3" s="326" t="s">
        <v>127</v>
      </c>
      <c r="AA3" s="330"/>
      <c r="AB3" s="331"/>
      <c r="AC3" s="326"/>
      <c r="AD3" s="332" t="s">
        <v>134</v>
      </c>
    </row>
    <row r="4" spans="1:30" s="116" customFormat="1" ht="45" x14ac:dyDescent="0.25">
      <c r="A4" s="123"/>
      <c r="B4" s="18"/>
      <c r="C4" s="18"/>
      <c r="D4" s="18"/>
      <c r="E4" s="333" t="s">
        <v>1190</v>
      </c>
      <c r="F4" s="318"/>
      <c r="G4" s="318"/>
      <c r="H4" s="319"/>
      <c r="I4" s="319"/>
      <c r="J4" s="320"/>
      <c r="K4" s="321"/>
      <c r="L4" s="319"/>
      <c r="M4" s="319"/>
      <c r="N4" s="320"/>
      <c r="O4" s="321"/>
      <c r="P4" s="319"/>
      <c r="Q4" s="319"/>
      <c r="R4" s="320"/>
      <c r="S4" s="321"/>
      <c r="T4" s="319"/>
      <c r="U4" s="319"/>
      <c r="V4" s="320"/>
      <c r="W4" s="321"/>
      <c r="X4" s="318"/>
      <c r="Y4" s="318"/>
      <c r="Z4" s="318"/>
      <c r="AA4" s="324" t="s">
        <v>127</v>
      </c>
      <c r="AB4" s="322" t="s">
        <v>127</v>
      </c>
      <c r="AC4" s="318"/>
      <c r="AD4" s="323"/>
    </row>
    <row r="5" spans="1:30" s="116" customFormat="1" ht="45.75" thickBot="1" x14ac:dyDescent="0.3">
      <c r="A5" s="123"/>
      <c r="B5" s="18"/>
      <c r="C5" s="18"/>
      <c r="D5" s="18"/>
      <c r="E5" s="342" t="s">
        <v>829</v>
      </c>
      <c r="F5" s="343"/>
      <c r="G5" s="343"/>
      <c r="H5" s="344"/>
      <c r="I5" s="344"/>
      <c r="J5" s="345"/>
      <c r="K5" s="346"/>
      <c r="L5" s="344"/>
      <c r="M5" s="344"/>
      <c r="N5" s="345"/>
      <c r="O5" s="346"/>
      <c r="P5" s="344"/>
      <c r="Q5" s="344"/>
      <c r="R5" s="345"/>
      <c r="S5" s="346"/>
      <c r="T5" s="344"/>
      <c r="U5" s="344"/>
      <c r="V5" s="345"/>
      <c r="W5" s="346"/>
      <c r="X5" s="343" t="s">
        <v>615</v>
      </c>
      <c r="Y5" s="343" t="s">
        <v>127</v>
      </c>
      <c r="Z5" s="343" t="s">
        <v>127</v>
      </c>
      <c r="AA5" s="347" t="s">
        <v>127</v>
      </c>
      <c r="AB5" s="348" t="s">
        <v>127</v>
      </c>
      <c r="AC5" s="343"/>
      <c r="AD5" s="349" t="s">
        <v>134</v>
      </c>
    </row>
    <row r="6" spans="1:30" s="116" customFormat="1" ht="45" x14ac:dyDescent="0.25">
      <c r="A6" s="123"/>
      <c r="B6" s="18"/>
      <c r="C6" s="18"/>
      <c r="D6" s="18"/>
      <c r="E6" s="325" t="s">
        <v>1191</v>
      </c>
      <c r="F6" s="326"/>
      <c r="G6" s="326"/>
      <c r="H6" s="327"/>
      <c r="I6" s="327"/>
      <c r="J6" s="328"/>
      <c r="K6" s="329"/>
      <c r="L6" s="327"/>
      <c r="M6" s="327"/>
      <c r="N6" s="328"/>
      <c r="O6" s="329"/>
      <c r="P6" s="327"/>
      <c r="Q6" s="327"/>
      <c r="R6" s="328"/>
      <c r="S6" s="329"/>
      <c r="T6" s="327"/>
      <c r="U6" s="327"/>
      <c r="V6" s="328"/>
      <c r="W6" s="329"/>
      <c r="X6" s="326"/>
      <c r="Y6" s="326"/>
      <c r="Z6" s="326"/>
      <c r="AA6" s="330"/>
      <c r="AB6" s="331"/>
      <c r="AC6" s="326"/>
      <c r="AD6" s="332"/>
    </row>
    <row r="7" spans="1:30" s="116" customFormat="1" ht="45" x14ac:dyDescent="0.25">
      <c r="A7" s="123"/>
      <c r="B7" s="18"/>
      <c r="C7" s="18"/>
      <c r="D7" s="18"/>
      <c r="E7" s="333" t="s">
        <v>830</v>
      </c>
      <c r="F7" s="318"/>
      <c r="G7" s="318"/>
      <c r="H7" s="319"/>
      <c r="I7" s="319"/>
      <c r="J7" s="320"/>
      <c r="K7" s="321"/>
      <c r="L7" s="319"/>
      <c r="M7" s="319"/>
      <c r="N7" s="320"/>
      <c r="O7" s="321"/>
      <c r="P7" s="319"/>
      <c r="Q7" s="319"/>
      <c r="R7" s="320"/>
      <c r="S7" s="321"/>
      <c r="T7" s="319"/>
      <c r="U7" s="319"/>
      <c r="V7" s="320"/>
      <c r="W7" s="321"/>
      <c r="X7" s="318" t="s">
        <v>615</v>
      </c>
      <c r="Y7" s="318" t="s">
        <v>127</v>
      </c>
      <c r="Z7" s="318" t="s">
        <v>127</v>
      </c>
      <c r="AA7" s="324" t="s">
        <v>127</v>
      </c>
      <c r="AB7" s="322" t="s">
        <v>127</v>
      </c>
      <c r="AC7" s="318"/>
      <c r="AD7" s="323" t="s">
        <v>134</v>
      </c>
    </row>
    <row r="8" spans="1:30" s="116" customFormat="1" ht="45.75" thickBot="1" x14ac:dyDescent="0.3">
      <c r="A8" s="123"/>
      <c r="B8" s="18"/>
      <c r="C8" s="18"/>
      <c r="D8" s="18"/>
      <c r="E8" s="342" t="s">
        <v>831</v>
      </c>
      <c r="F8" s="343"/>
      <c r="G8" s="343"/>
      <c r="H8" s="344"/>
      <c r="I8" s="344"/>
      <c r="J8" s="345"/>
      <c r="K8" s="346"/>
      <c r="L8" s="344"/>
      <c r="M8" s="344"/>
      <c r="N8" s="345"/>
      <c r="O8" s="346"/>
      <c r="P8" s="344"/>
      <c r="Q8" s="344"/>
      <c r="R8" s="345"/>
      <c r="S8" s="346"/>
      <c r="T8" s="344"/>
      <c r="U8" s="344"/>
      <c r="V8" s="345"/>
      <c r="W8" s="346"/>
      <c r="X8" s="343" t="s">
        <v>615</v>
      </c>
      <c r="Y8" s="343" t="s">
        <v>127</v>
      </c>
      <c r="Z8" s="343" t="s">
        <v>127</v>
      </c>
      <c r="AA8" s="347" t="s">
        <v>127</v>
      </c>
      <c r="AB8" s="348" t="s">
        <v>127</v>
      </c>
      <c r="AC8" s="343"/>
      <c r="AD8" s="349" t="s">
        <v>134</v>
      </c>
    </row>
    <row r="9" spans="1:30" s="116" customFormat="1" ht="45" x14ac:dyDescent="0.25">
      <c r="A9" s="123"/>
      <c r="B9" s="18"/>
      <c r="C9" s="18"/>
      <c r="D9" s="18"/>
      <c r="E9" s="325" t="s">
        <v>1192</v>
      </c>
      <c r="F9" s="326"/>
      <c r="G9" s="326"/>
      <c r="H9" s="327"/>
      <c r="I9" s="327"/>
      <c r="J9" s="328"/>
      <c r="K9" s="329"/>
      <c r="L9" s="327"/>
      <c r="M9" s="327"/>
      <c r="N9" s="328"/>
      <c r="O9" s="329"/>
      <c r="P9" s="327"/>
      <c r="Q9" s="327"/>
      <c r="R9" s="328"/>
      <c r="S9" s="329"/>
      <c r="T9" s="327"/>
      <c r="U9" s="327"/>
      <c r="V9" s="328"/>
      <c r="W9" s="329"/>
      <c r="X9" s="326"/>
      <c r="Y9" s="326"/>
      <c r="Z9" s="326"/>
      <c r="AA9" s="330"/>
      <c r="AB9" s="331"/>
      <c r="AC9" s="326"/>
      <c r="AD9" s="332"/>
    </row>
    <row r="10" spans="1:30" s="116" customFormat="1" ht="30" x14ac:dyDescent="0.25">
      <c r="A10" s="123"/>
      <c r="B10" s="18"/>
      <c r="C10" s="18"/>
      <c r="D10" s="18"/>
      <c r="E10" s="333" t="s">
        <v>1193</v>
      </c>
      <c r="F10" s="318"/>
      <c r="G10" s="318"/>
      <c r="H10" s="319"/>
      <c r="I10" s="319"/>
      <c r="J10" s="320"/>
      <c r="K10" s="321"/>
      <c r="L10" s="319"/>
      <c r="M10" s="319"/>
      <c r="N10" s="320"/>
      <c r="O10" s="321"/>
      <c r="P10" s="319"/>
      <c r="Q10" s="319"/>
      <c r="R10" s="320"/>
      <c r="S10" s="321"/>
      <c r="T10" s="319"/>
      <c r="U10" s="319"/>
      <c r="V10" s="320"/>
      <c r="W10" s="321"/>
      <c r="X10" s="318" t="s">
        <v>109</v>
      </c>
      <c r="Y10" s="318" t="s">
        <v>127</v>
      </c>
      <c r="Z10" s="318" t="s">
        <v>127</v>
      </c>
      <c r="AA10" s="324" t="s">
        <v>127</v>
      </c>
      <c r="AB10" s="322" t="s">
        <v>127</v>
      </c>
      <c r="AC10" s="318"/>
      <c r="AD10" s="323" t="s">
        <v>134</v>
      </c>
    </row>
    <row r="11" spans="1:30" s="116" customFormat="1" ht="30" x14ac:dyDescent="0.25">
      <c r="A11" s="123"/>
      <c r="B11" s="18"/>
      <c r="C11" s="18"/>
      <c r="D11" s="18"/>
      <c r="E11" s="333" t="s">
        <v>1194</v>
      </c>
      <c r="F11" s="318"/>
      <c r="G11" s="318"/>
      <c r="H11" s="319"/>
      <c r="I11" s="319"/>
      <c r="J11" s="320"/>
      <c r="K11" s="321"/>
      <c r="L11" s="319"/>
      <c r="M11" s="319"/>
      <c r="N11" s="320"/>
      <c r="O11" s="321"/>
      <c r="P11" s="319"/>
      <c r="Q11" s="319"/>
      <c r="R11" s="320"/>
      <c r="S11" s="321"/>
      <c r="T11" s="319"/>
      <c r="U11" s="319"/>
      <c r="V11" s="320"/>
      <c r="W11" s="321"/>
      <c r="X11" s="318" t="s">
        <v>109</v>
      </c>
      <c r="Y11" s="318" t="s">
        <v>127</v>
      </c>
      <c r="Z11" s="318" t="s">
        <v>127</v>
      </c>
      <c r="AA11" s="324" t="s">
        <v>127</v>
      </c>
      <c r="AB11" s="322" t="s">
        <v>127</v>
      </c>
      <c r="AC11" s="318"/>
      <c r="AD11" s="323" t="s">
        <v>134</v>
      </c>
    </row>
    <row r="12" spans="1:30" s="116" customFormat="1" ht="30.75" thickBot="1" x14ac:dyDescent="0.3">
      <c r="A12" s="123"/>
      <c r="B12" s="18"/>
      <c r="C12" s="18"/>
      <c r="D12" s="18"/>
      <c r="E12" s="342" t="s">
        <v>1195</v>
      </c>
      <c r="F12" s="343"/>
      <c r="G12" s="343"/>
      <c r="H12" s="344"/>
      <c r="I12" s="344"/>
      <c r="J12" s="345"/>
      <c r="K12" s="346"/>
      <c r="L12" s="344"/>
      <c r="M12" s="344"/>
      <c r="N12" s="345"/>
      <c r="O12" s="346"/>
      <c r="P12" s="344"/>
      <c r="Q12" s="344"/>
      <c r="R12" s="345"/>
      <c r="S12" s="346"/>
      <c r="T12" s="344"/>
      <c r="U12" s="344"/>
      <c r="V12" s="345"/>
      <c r="W12" s="346"/>
      <c r="X12" s="343" t="s">
        <v>109</v>
      </c>
      <c r="Y12" s="343" t="s">
        <v>127</v>
      </c>
      <c r="Z12" s="343" t="s">
        <v>127</v>
      </c>
      <c r="AA12" s="347" t="s">
        <v>127</v>
      </c>
      <c r="AB12" s="348" t="s">
        <v>127</v>
      </c>
      <c r="AC12" s="343"/>
      <c r="AD12" s="349" t="s">
        <v>134</v>
      </c>
    </row>
    <row r="13" spans="1:30" s="116" customFormat="1" ht="75" x14ac:dyDescent="0.25">
      <c r="A13" s="123"/>
      <c r="B13" s="18"/>
      <c r="C13" s="18"/>
      <c r="D13" s="18"/>
      <c r="E13" s="325" t="s">
        <v>1196</v>
      </c>
      <c r="F13" s="326"/>
      <c r="G13" s="326"/>
      <c r="H13" s="327"/>
      <c r="I13" s="327"/>
      <c r="J13" s="328"/>
      <c r="K13" s="329"/>
      <c r="L13" s="327"/>
      <c r="M13" s="327"/>
      <c r="N13" s="328"/>
      <c r="O13" s="329"/>
      <c r="P13" s="327"/>
      <c r="Q13" s="327"/>
      <c r="R13" s="328"/>
      <c r="S13" s="329"/>
      <c r="T13" s="327"/>
      <c r="U13" s="327"/>
      <c r="V13" s="328"/>
      <c r="W13" s="329"/>
      <c r="X13" s="326"/>
      <c r="Y13" s="326"/>
      <c r="Z13" s="326"/>
      <c r="AA13" s="330"/>
      <c r="AB13" s="331"/>
      <c r="AC13" s="326"/>
      <c r="AD13" s="332"/>
    </row>
    <row r="14" spans="1:30" s="116" customFormat="1" ht="45" x14ac:dyDescent="0.25">
      <c r="A14" s="123"/>
      <c r="B14" s="18"/>
      <c r="C14" s="18"/>
      <c r="D14" s="18"/>
      <c r="E14" s="333" t="s">
        <v>1197</v>
      </c>
      <c r="F14" s="318"/>
      <c r="G14" s="318"/>
      <c r="H14" s="319"/>
      <c r="I14" s="319"/>
      <c r="J14" s="320"/>
      <c r="K14" s="321"/>
      <c r="L14" s="319"/>
      <c r="M14" s="319"/>
      <c r="N14" s="320"/>
      <c r="O14" s="321"/>
      <c r="P14" s="319"/>
      <c r="Q14" s="319"/>
      <c r="R14" s="320"/>
      <c r="S14" s="321"/>
      <c r="T14" s="319"/>
      <c r="U14" s="319"/>
      <c r="V14" s="320"/>
      <c r="W14" s="321"/>
      <c r="X14" s="318" t="s">
        <v>109</v>
      </c>
      <c r="Y14" s="318" t="s">
        <v>127</v>
      </c>
      <c r="Z14" s="318" t="s">
        <v>127</v>
      </c>
      <c r="AA14" s="324" t="s">
        <v>127</v>
      </c>
      <c r="AB14" s="322" t="s">
        <v>127</v>
      </c>
      <c r="AC14" s="318"/>
      <c r="AD14" s="323" t="s">
        <v>134</v>
      </c>
    </row>
    <row r="15" spans="1:30" s="116" customFormat="1" ht="30" x14ac:dyDescent="0.25">
      <c r="A15" s="123"/>
      <c r="B15" s="18"/>
      <c r="C15" s="18"/>
      <c r="D15" s="18"/>
      <c r="E15" s="333" t="s">
        <v>1198</v>
      </c>
      <c r="F15" s="318"/>
      <c r="G15" s="318"/>
      <c r="H15" s="319"/>
      <c r="I15" s="319"/>
      <c r="J15" s="320"/>
      <c r="K15" s="321"/>
      <c r="L15" s="319"/>
      <c r="M15" s="319"/>
      <c r="N15" s="320"/>
      <c r="O15" s="321"/>
      <c r="P15" s="319"/>
      <c r="Q15" s="319"/>
      <c r="R15" s="320"/>
      <c r="S15" s="321"/>
      <c r="T15" s="319"/>
      <c r="U15" s="319"/>
      <c r="V15" s="320"/>
      <c r="W15" s="321"/>
      <c r="X15" s="318" t="s">
        <v>109</v>
      </c>
      <c r="Y15" s="318" t="s">
        <v>127</v>
      </c>
      <c r="Z15" s="318" t="s">
        <v>127</v>
      </c>
      <c r="AA15" s="324" t="s">
        <v>127</v>
      </c>
      <c r="AB15" s="322" t="s">
        <v>127</v>
      </c>
      <c r="AC15" s="318"/>
      <c r="AD15" s="323" t="s">
        <v>134</v>
      </c>
    </row>
    <row r="16" spans="1:30" s="116" customFormat="1" ht="45.75" thickBot="1" x14ac:dyDescent="0.3">
      <c r="A16" s="123"/>
      <c r="B16" s="18"/>
      <c r="C16" s="18"/>
      <c r="D16" s="18"/>
      <c r="E16" s="342" t="s">
        <v>1199</v>
      </c>
      <c r="F16" s="343"/>
      <c r="G16" s="343"/>
      <c r="H16" s="344"/>
      <c r="I16" s="344"/>
      <c r="J16" s="345"/>
      <c r="K16" s="346"/>
      <c r="L16" s="344"/>
      <c r="M16" s="344"/>
      <c r="N16" s="345"/>
      <c r="O16" s="346"/>
      <c r="P16" s="344"/>
      <c r="Q16" s="344"/>
      <c r="R16" s="345"/>
      <c r="S16" s="346"/>
      <c r="T16" s="344"/>
      <c r="U16" s="344"/>
      <c r="V16" s="345"/>
      <c r="W16" s="346"/>
      <c r="X16" s="343" t="s">
        <v>109</v>
      </c>
      <c r="Y16" s="343" t="s">
        <v>127</v>
      </c>
      <c r="Z16" s="343" t="s">
        <v>127</v>
      </c>
      <c r="AA16" s="347" t="s">
        <v>127</v>
      </c>
      <c r="AB16" s="348" t="s">
        <v>127</v>
      </c>
      <c r="AC16" s="343"/>
      <c r="AD16" s="349" t="s">
        <v>134</v>
      </c>
    </row>
    <row r="17" spans="1:30" s="116" customFormat="1" ht="30" x14ac:dyDescent="0.25">
      <c r="A17" s="123"/>
      <c r="B17" s="18"/>
      <c r="C17" s="18"/>
      <c r="D17" s="18"/>
      <c r="E17" s="325" t="s">
        <v>1200</v>
      </c>
      <c r="F17" s="326"/>
      <c r="G17" s="326"/>
      <c r="H17" s="327"/>
      <c r="I17" s="327"/>
      <c r="J17" s="328"/>
      <c r="K17" s="329"/>
      <c r="L17" s="327"/>
      <c r="M17" s="327"/>
      <c r="N17" s="328"/>
      <c r="O17" s="329"/>
      <c r="P17" s="327"/>
      <c r="Q17" s="327"/>
      <c r="R17" s="328"/>
      <c r="S17" s="329"/>
      <c r="T17" s="327"/>
      <c r="U17" s="327"/>
      <c r="V17" s="328"/>
      <c r="W17" s="329"/>
      <c r="X17" s="326"/>
      <c r="Y17" s="326"/>
      <c r="Z17" s="326"/>
      <c r="AA17" s="330"/>
      <c r="AB17" s="331"/>
      <c r="AC17" s="326"/>
      <c r="AD17" s="332"/>
    </row>
    <row r="18" spans="1:30" s="116" customFormat="1" ht="30" x14ac:dyDescent="0.25">
      <c r="A18" s="123"/>
      <c r="B18" s="18"/>
      <c r="C18" s="18"/>
      <c r="D18" s="18"/>
      <c r="E18" s="333" t="s">
        <v>1201</v>
      </c>
      <c r="F18" s="318"/>
      <c r="G18" s="318"/>
      <c r="H18" s="319"/>
      <c r="I18" s="319"/>
      <c r="J18" s="320"/>
      <c r="K18" s="321"/>
      <c r="L18" s="319"/>
      <c r="M18" s="319"/>
      <c r="N18" s="320"/>
      <c r="O18" s="321"/>
      <c r="P18" s="319"/>
      <c r="Q18" s="319"/>
      <c r="R18" s="320"/>
      <c r="S18" s="321"/>
      <c r="T18" s="319"/>
      <c r="U18" s="319"/>
      <c r="V18" s="320"/>
      <c r="W18" s="321"/>
      <c r="X18" s="318" t="s">
        <v>109</v>
      </c>
      <c r="Y18" s="318" t="s">
        <v>127</v>
      </c>
      <c r="Z18" s="318" t="s">
        <v>127</v>
      </c>
      <c r="AA18" s="324" t="s">
        <v>127</v>
      </c>
      <c r="AB18" s="322" t="s">
        <v>42</v>
      </c>
      <c r="AC18" s="318"/>
      <c r="AD18" s="323" t="s">
        <v>134</v>
      </c>
    </row>
    <row r="19" spans="1:30" s="116" customFormat="1" ht="30" x14ac:dyDescent="0.25">
      <c r="A19" s="123"/>
      <c r="B19" s="18"/>
      <c r="C19" s="18"/>
      <c r="D19" s="18"/>
      <c r="E19" s="333" t="s">
        <v>1202</v>
      </c>
      <c r="F19" s="318"/>
      <c r="G19" s="318"/>
      <c r="H19" s="319"/>
      <c r="I19" s="319"/>
      <c r="J19" s="320"/>
      <c r="K19" s="321"/>
      <c r="L19" s="319"/>
      <c r="M19" s="319"/>
      <c r="N19" s="320"/>
      <c r="O19" s="321"/>
      <c r="P19" s="319"/>
      <c r="Q19" s="319"/>
      <c r="R19" s="320"/>
      <c r="S19" s="321"/>
      <c r="T19" s="319"/>
      <c r="U19" s="319"/>
      <c r="V19" s="320"/>
      <c r="W19" s="321"/>
      <c r="X19" s="318" t="s">
        <v>109</v>
      </c>
      <c r="Y19" s="318" t="s">
        <v>127</v>
      </c>
      <c r="Z19" s="318" t="s">
        <v>127</v>
      </c>
      <c r="AA19" s="324" t="s">
        <v>127</v>
      </c>
      <c r="AB19" s="322" t="s">
        <v>42</v>
      </c>
      <c r="AC19" s="318"/>
      <c r="AD19" s="323" t="s">
        <v>134</v>
      </c>
    </row>
    <row r="20" spans="1:30" s="116" customFormat="1" ht="30.75" thickBot="1" x14ac:dyDescent="0.3">
      <c r="A20" s="123"/>
      <c r="B20" s="18"/>
      <c r="C20" s="18"/>
      <c r="D20" s="18"/>
      <c r="E20" s="342" t="s">
        <v>1203</v>
      </c>
      <c r="F20" s="343"/>
      <c r="G20" s="343"/>
      <c r="H20" s="344"/>
      <c r="I20" s="344"/>
      <c r="J20" s="345"/>
      <c r="K20" s="346"/>
      <c r="L20" s="344"/>
      <c r="M20" s="344"/>
      <c r="N20" s="345"/>
      <c r="O20" s="346"/>
      <c r="P20" s="344"/>
      <c r="Q20" s="344"/>
      <c r="R20" s="345"/>
      <c r="S20" s="346"/>
      <c r="T20" s="344"/>
      <c r="U20" s="344"/>
      <c r="V20" s="345"/>
      <c r="W20" s="346"/>
      <c r="X20" s="343" t="s">
        <v>109</v>
      </c>
      <c r="Y20" s="343" t="s">
        <v>127</v>
      </c>
      <c r="Z20" s="343" t="s">
        <v>127</v>
      </c>
      <c r="AA20" s="347" t="s">
        <v>127</v>
      </c>
      <c r="AB20" s="348" t="s">
        <v>127</v>
      </c>
      <c r="AC20" s="343"/>
      <c r="AD20" s="349" t="s">
        <v>134</v>
      </c>
    </row>
    <row r="21" spans="1:30" s="116" customFormat="1" ht="75" x14ac:dyDescent="0.25">
      <c r="A21" s="123"/>
      <c r="B21" s="18"/>
      <c r="C21" s="18"/>
      <c r="D21" s="18"/>
      <c r="E21" s="325" t="s">
        <v>1204</v>
      </c>
      <c r="F21" s="326"/>
      <c r="G21" s="326"/>
      <c r="H21" s="327"/>
      <c r="I21" s="327"/>
      <c r="J21" s="328"/>
      <c r="K21" s="329"/>
      <c r="L21" s="327"/>
      <c r="M21" s="327"/>
      <c r="N21" s="328"/>
      <c r="O21" s="329"/>
      <c r="P21" s="327"/>
      <c r="Q21" s="327"/>
      <c r="R21" s="328"/>
      <c r="S21" s="329"/>
      <c r="T21" s="327"/>
      <c r="U21" s="327"/>
      <c r="V21" s="328"/>
      <c r="W21" s="329"/>
      <c r="X21" s="326"/>
      <c r="Y21" s="326"/>
      <c r="Z21" s="326"/>
      <c r="AA21" s="330"/>
      <c r="AB21" s="331"/>
      <c r="AC21" s="326"/>
      <c r="AD21" s="332"/>
    </row>
    <row r="22" spans="1:30" s="116" customFormat="1" ht="30" x14ac:dyDescent="0.25">
      <c r="A22" s="123"/>
      <c r="B22" s="18"/>
      <c r="C22" s="18"/>
      <c r="D22" s="18"/>
      <c r="E22" s="333" t="s">
        <v>1205</v>
      </c>
      <c r="F22" s="318"/>
      <c r="G22" s="318"/>
      <c r="H22" s="319"/>
      <c r="I22" s="319"/>
      <c r="J22" s="320"/>
      <c r="K22" s="321"/>
      <c r="L22" s="319"/>
      <c r="M22" s="319"/>
      <c r="N22" s="320"/>
      <c r="O22" s="321"/>
      <c r="P22" s="319"/>
      <c r="Q22" s="319"/>
      <c r="R22" s="320"/>
      <c r="S22" s="321"/>
      <c r="T22" s="319"/>
      <c r="U22" s="319"/>
      <c r="V22" s="320"/>
      <c r="W22" s="321"/>
      <c r="X22" s="318" t="s">
        <v>109</v>
      </c>
      <c r="Y22" s="318" t="s">
        <v>127</v>
      </c>
      <c r="Z22" s="318" t="s">
        <v>127</v>
      </c>
      <c r="AA22" s="324" t="s">
        <v>127</v>
      </c>
      <c r="AB22" s="322" t="s">
        <v>127</v>
      </c>
      <c r="AC22" s="318"/>
      <c r="AD22" s="323" t="s">
        <v>134</v>
      </c>
    </row>
    <row r="23" spans="1:30" s="116" customFormat="1" ht="30" x14ac:dyDescent="0.25">
      <c r="A23" s="123"/>
      <c r="B23" s="18"/>
      <c r="C23" s="18"/>
      <c r="D23" s="18"/>
      <c r="E23" s="333" t="s">
        <v>1206</v>
      </c>
      <c r="F23" s="318"/>
      <c r="G23" s="318"/>
      <c r="H23" s="319"/>
      <c r="I23" s="319"/>
      <c r="J23" s="320"/>
      <c r="K23" s="321"/>
      <c r="L23" s="319"/>
      <c r="M23" s="319"/>
      <c r="N23" s="320"/>
      <c r="O23" s="321"/>
      <c r="P23" s="319"/>
      <c r="Q23" s="319"/>
      <c r="R23" s="320"/>
      <c r="S23" s="321"/>
      <c r="T23" s="319"/>
      <c r="U23" s="319"/>
      <c r="V23" s="320"/>
      <c r="W23" s="321"/>
      <c r="X23" s="318" t="s">
        <v>109</v>
      </c>
      <c r="Y23" s="318" t="s">
        <v>127</v>
      </c>
      <c r="Z23" s="318" t="s">
        <v>127</v>
      </c>
      <c r="AA23" s="324" t="s">
        <v>127</v>
      </c>
      <c r="AB23" s="322" t="s">
        <v>127</v>
      </c>
      <c r="AC23" s="318"/>
      <c r="AD23" s="323" t="s">
        <v>134</v>
      </c>
    </row>
    <row r="24" spans="1:30" s="116" customFormat="1" ht="30.75" thickBot="1" x14ac:dyDescent="0.3">
      <c r="A24" s="123"/>
      <c r="B24" s="18"/>
      <c r="C24" s="18"/>
      <c r="D24" s="18"/>
      <c r="E24" s="334" t="s">
        <v>1207</v>
      </c>
      <c r="F24" s="335"/>
      <c r="G24" s="335"/>
      <c r="H24" s="336"/>
      <c r="I24" s="336"/>
      <c r="J24" s="337"/>
      <c r="K24" s="338"/>
      <c r="L24" s="336"/>
      <c r="M24" s="336"/>
      <c r="N24" s="337"/>
      <c r="O24" s="338"/>
      <c r="P24" s="336"/>
      <c r="Q24" s="336"/>
      <c r="R24" s="337"/>
      <c r="S24" s="338"/>
      <c r="T24" s="336"/>
      <c r="U24" s="336"/>
      <c r="V24" s="337"/>
      <c r="W24" s="338"/>
      <c r="X24" s="335" t="s">
        <v>109</v>
      </c>
      <c r="Y24" s="335" t="s">
        <v>127</v>
      </c>
      <c r="Z24" s="335" t="s">
        <v>127</v>
      </c>
      <c r="AA24" s="339" t="s">
        <v>1188</v>
      </c>
      <c r="AB24" s="340" t="s">
        <v>1188</v>
      </c>
      <c r="AC24" s="335"/>
      <c r="AD24" s="341" t="s">
        <v>134</v>
      </c>
    </row>
    <row r="25" spans="1:30" s="116" customFormat="1" ht="45.75" thickBot="1" x14ac:dyDescent="0.3">
      <c r="A25" s="123"/>
      <c r="B25" s="18"/>
      <c r="C25" s="18"/>
      <c r="D25" s="18"/>
      <c r="E25" s="359" t="s">
        <v>1208</v>
      </c>
      <c r="F25" s="360"/>
      <c r="G25" s="360"/>
      <c r="H25" s="361"/>
      <c r="I25" s="361"/>
      <c r="J25" s="362"/>
      <c r="K25" s="363"/>
      <c r="L25" s="361"/>
      <c r="M25" s="361"/>
      <c r="N25" s="362"/>
      <c r="O25" s="363"/>
      <c r="P25" s="361"/>
      <c r="Q25" s="361"/>
      <c r="R25" s="362"/>
      <c r="S25" s="363"/>
      <c r="T25" s="361"/>
      <c r="U25" s="361"/>
      <c r="V25" s="362"/>
      <c r="W25" s="363"/>
      <c r="X25" s="360" t="s">
        <v>109</v>
      </c>
      <c r="Y25" s="360" t="s">
        <v>127</v>
      </c>
      <c r="Z25" s="360" t="s">
        <v>127</v>
      </c>
      <c r="AA25" s="366" t="s">
        <v>127</v>
      </c>
      <c r="AB25" s="364" t="s">
        <v>127</v>
      </c>
      <c r="AC25" s="360"/>
      <c r="AD25" s="365" t="s">
        <v>134</v>
      </c>
    </row>
    <row r="26" spans="1:30" s="116" customFormat="1" ht="60.75" thickBot="1" x14ac:dyDescent="0.3">
      <c r="A26" s="123"/>
      <c r="B26" s="18"/>
      <c r="C26" s="18"/>
      <c r="D26" s="18"/>
      <c r="E26" s="359" t="s">
        <v>1209</v>
      </c>
      <c r="F26" s="360"/>
      <c r="G26" s="360"/>
      <c r="H26" s="361"/>
      <c r="I26" s="361"/>
      <c r="J26" s="362"/>
      <c r="K26" s="363"/>
      <c r="L26" s="361"/>
      <c r="M26" s="361"/>
      <c r="N26" s="362"/>
      <c r="O26" s="363"/>
      <c r="P26" s="361"/>
      <c r="Q26" s="361"/>
      <c r="R26" s="362"/>
      <c r="S26" s="363"/>
      <c r="T26" s="361"/>
      <c r="U26" s="361"/>
      <c r="V26" s="362"/>
      <c r="W26" s="363"/>
      <c r="X26" s="360" t="s">
        <v>109</v>
      </c>
      <c r="Y26" s="360" t="s">
        <v>127</v>
      </c>
      <c r="Z26" s="360" t="s">
        <v>127</v>
      </c>
      <c r="AA26" s="366" t="s">
        <v>127</v>
      </c>
      <c r="AB26" s="364" t="s">
        <v>127</v>
      </c>
      <c r="AC26" s="360"/>
      <c r="AD26" s="365" t="s">
        <v>134</v>
      </c>
    </row>
    <row r="27" spans="1:30" s="116" customFormat="1" ht="105" x14ac:dyDescent="0.25">
      <c r="A27" s="123"/>
      <c r="B27" s="18"/>
      <c r="C27" s="18"/>
      <c r="D27" s="18"/>
      <c r="E27" s="325" t="s">
        <v>1210</v>
      </c>
      <c r="F27" s="326"/>
      <c r="G27" s="326"/>
      <c r="H27" s="327"/>
      <c r="I27" s="327"/>
      <c r="J27" s="328"/>
      <c r="K27" s="329"/>
      <c r="L27" s="327"/>
      <c r="M27" s="327"/>
      <c r="N27" s="328"/>
      <c r="O27" s="329"/>
      <c r="P27" s="327"/>
      <c r="Q27" s="327"/>
      <c r="R27" s="328"/>
      <c r="S27" s="329"/>
      <c r="T27" s="327"/>
      <c r="U27" s="327"/>
      <c r="V27" s="328"/>
      <c r="W27" s="329"/>
      <c r="X27" s="326"/>
      <c r="Y27" s="326"/>
      <c r="Z27" s="326"/>
      <c r="AA27" s="330"/>
      <c r="AB27" s="331"/>
      <c r="AC27" s="326"/>
      <c r="AD27" s="332"/>
    </row>
    <row r="28" spans="1:30" s="116" customFormat="1" ht="75" x14ac:dyDescent="0.25">
      <c r="A28" s="123"/>
      <c r="B28" s="18"/>
      <c r="C28" s="18"/>
      <c r="D28" s="18"/>
      <c r="E28" s="333" t="s">
        <v>1211</v>
      </c>
      <c r="F28" s="318"/>
      <c r="G28" s="318"/>
      <c r="H28" s="319"/>
      <c r="I28" s="319"/>
      <c r="J28" s="320"/>
      <c r="K28" s="321"/>
      <c r="L28" s="319"/>
      <c r="M28" s="319"/>
      <c r="N28" s="320"/>
      <c r="O28" s="321"/>
      <c r="P28" s="319"/>
      <c r="Q28" s="319"/>
      <c r="R28" s="320"/>
      <c r="S28" s="321"/>
      <c r="T28" s="319"/>
      <c r="U28" s="319"/>
      <c r="V28" s="320"/>
      <c r="W28" s="321"/>
      <c r="X28" s="318" t="s">
        <v>109</v>
      </c>
      <c r="Y28" s="318" t="s">
        <v>127</v>
      </c>
      <c r="Z28" s="318" t="s">
        <v>127</v>
      </c>
      <c r="AA28" s="324" t="s">
        <v>127</v>
      </c>
      <c r="AB28" s="322" t="s">
        <v>42</v>
      </c>
      <c r="AC28" s="318"/>
      <c r="AD28" s="323" t="s">
        <v>134</v>
      </c>
    </row>
    <row r="29" spans="1:30" s="116" customFormat="1" ht="45" x14ac:dyDescent="0.25">
      <c r="A29" s="123"/>
      <c r="B29" s="18"/>
      <c r="C29" s="18"/>
      <c r="D29" s="18"/>
      <c r="E29" s="333" t="s">
        <v>1212</v>
      </c>
      <c r="F29" s="318"/>
      <c r="G29" s="318"/>
      <c r="H29" s="319"/>
      <c r="I29" s="319"/>
      <c r="J29" s="320"/>
      <c r="K29" s="321"/>
      <c r="L29" s="319"/>
      <c r="M29" s="319"/>
      <c r="N29" s="320"/>
      <c r="O29" s="321"/>
      <c r="P29" s="319"/>
      <c r="Q29" s="319"/>
      <c r="R29" s="320"/>
      <c r="S29" s="321"/>
      <c r="T29" s="319"/>
      <c r="U29" s="319"/>
      <c r="V29" s="320"/>
      <c r="W29" s="321"/>
      <c r="X29" s="318" t="s">
        <v>109</v>
      </c>
      <c r="Y29" s="318" t="s">
        <v>127</v>
      </c>
      <c r="Z29" s="318" t="s">
        <v>127</v>
      </c>
      <c r="AA29" s="324" t="s">
        <v>127</v>
      </c>
      <c r="AB29" s="322" t="s">
        <v>42</v>
      </c>
      <c r="AC29" s="318"/>
      <c r="AD29" s="323" t="s">
        <v>134</v>
      </c>
    </row>
    <row r="30" spans="1:30" s="116" customFormat="1" ht="45.75" thickBot="1" x14ac:dyDescent="0.3">
      <c r="A30" s="123"/>
      <c r="B30" s="18"/>
      <c r="C30" s="18"/>
      <c r="D30" s="18"/>
      <c r="E30" s="334" t="s">
        <v>1213</v>
      </c>
      <c r="F30" s="335"/>
      <c r="G30" s="335"/>
      <c r="H30" s="336"/>
      <c r="I30" s="336"/>
      <c r="J30" s="337"/>
      <c r="K30" s="338"/>
      <c r="L30" s="336"/>
      <c r="M30" s="336"/>
      <c r="N30" s="337"/>
      <c r="O30" s="338"/>
      <c r="P30" s="336"/>
      <c r="Q30" s="336"/>
      <c r="R30" s="337"/>
      <c r="S30" s="338"/>
      <c r="T30" s="336"/>
      <c r="U30" s="336"/>
      <c r="V30" s="337"/>
      <c r="W30" s="338"/>
      <c r="X30" s="335" t="s">
        <v>109</v>
      </c>
      <c r="Y30" s="335" t="s">
        <v>127</v>
      </c>
      <c r="Z30" s="335" t="s">
        <v>127</v>
      </c>
      <c r="AA30" s="339" t="s">
        <v>127</v>
      </c>
      <c r="AB30" s="340" t="s">
        <v>42</v>
      </c>
      <c r="AC30" s="335"/>
      <c r="AD30" s="341" t="s">
        <v>134</v>
      </c>
    </row>
    <row r="31" spans="1:30" s="116" customFormat="1" ht="30" x14ac:dyDescent="0.25">
      <c r="A31" s="123"/>
      <c r="B31" s="18"/>
      <c r="C31" s="18"/>
      <c r="D31" s="18"/>
      <c r="E31" s="325" t="s">
        <v>1214</v>
      </c>
      <c r="F31" s="326"/>
      <c r="G31" s="326"/>
      <c r="H31" s="327"/>
      <c r="I31" s="327"/>
      <c r="J31" s="328"/>
      <c r="K31" s="329"/>
      <c r="L31" s="327"/>
      <c r="M31" s="327"/>
      <c r="N31" s="328"/>
      <c r="O31" s="329"/>
      <c r="P31" s="327"/>
      <c r="Q31" s="327"/>
      <c r="R31" s="328"/>
      <c r="S31" s="329"/>
      <c r="T31" s="327"/>
      <c r="U31" s="327"/>
      <c r="V31" s="328"/>
      <c r="W31" s="329"/>
      <c r="X31" s="326"/>
      <c r="Y31" s="326"/>
      <c r="Z31" s="326"/>
      <c r="AA31" s="330"/>
      <c r="AB31" s="331"/>
      <c r="AC31" s="326"/>
      <c r="AD31" s="332"/>
    </row>
    <row r="32" spans="1:30" ht="30" x14ac:dyDescent="0.25">
      <c r="A32" s="124"/>
      <c r="B32" s="125"/>
      <c r="C32" s="125"/>
      <c r="D32" s="125"/>
      <c r="E32" s="350" t="s">
        <v>1160</v>
      </c>
      <c r="F32" s="367"/>
      <c r="G32" s="367"/>
      <c r="H32" s="367"/>
      <c r="I32" s="367"/>
      <c r="J32" s="367"/>
      <c r="K32" s="367"/>
      <c r="L32" s="367"/>
      <c r="M32" s="367"/>
      <c r="N32" s="367"/>
      <c r="O32" s="367"/>
      <c r="P32" s="367"/>
      <c r="Q32" s="367"/>
      <c r="R32" s="367"/>
      <c r="S32" s="367"/>
      <c r="T32" s="367"/>
      <c r="U32" s="367"/>
      <c r="V32" s="367"/>
      <c r="W32" s="367"/>
      <c r="X32" s="318" t="s">
        <v>109</v>
      </c>
      <c r="Y32" s="1013" t="s">
        <v>127</v>
      </c>
      <c r="Z32" s="318" t="s">
        <v>127</v>
      </c>
      <c r="AA32" s="324" t="s">
        <v>127</v>
      </c>
      <c r="AB32" s="322" t="s">
        <v>127</v>
      </c>
      <c r="AC32" s="367"/>
      <c r="AD32" s="323" t="s">
        <v>134</v>
      </c>
    </row>
    <row r="33" spans="1:30" ht="30" x14ac:dyDescent="0.25">
      <c r="A33" s="124"/>
      <c r="B33" s="125"/>
      <c r="C33" s="125"/>
      <c r="D33" s="125"/>
      <c r="E33" s="357" t="s">
        <v>1215</v>
      </c>
      <c r="F33" s="367"/>
      <c r="G33" s="367"/>
      <c r="H33" s="367"/>
      <c r="I33" s="367"/>
      <c r="J33" s="367"/>
      <c r="K33" s="367"/>
      <c r="L33" s="367"/>
      <c r="M33" s="367"/>
      <c r="N33" s="367"/>
      <c r="O33" s="367"/>
      <c r="P33" s="367"/>
      <c r="Q33" s="367"/>
      <c r="R33" s="367"/>
      <c r="S33" s="367"/>
      <c r="T33" s="367"/>
      <c r="U33" s="367"/>
      <c r="V33" s="367"/>
      <c r="W33" s="367"/>
      <c r="X33" s="318" t="s">
        <v>109</v>
      </c>
      <c r="Y33" s="1013" t="s">
        <v>127</v>
      </c>
      <c r="Z33" s="318" t="s">
        <v>127</v>
      </c>
      <c r="AA33" s="324" t="s">
        <v>127</v>
      </c>
      <c r="AB33" s="322" t="s">
        <v>127</v>
      </c>
      <c r="AC33" s="367"/>
      <c r="AD33" s="323" t="s">
        <v>134</v>
      </c>
    </row>
    <row r="34" spans="1:30" ht="30.75" thickBot="1" x14ac:dyDescent="0.3">
      <c r="A34" s="124"/>
      <c r="B34" s="125"/>
      <c r="C34" s="125"/>
      <c r="D34" s="125"/>
      <c r="E34" s="358" t="s">
        <v>1161</v>
      </c>
      <c r="F34" s="368"/>
      <c r="G34" s="368"/>
      <c r="H34" s="368"/>
      <c r="I34" s="368"/>
      <c r="J34" s="368"/>
      <c r="K34" s="368"/>
      <c r="L34" s="368"/>
      <c r="M34" s="368"/>
      <c r="N34" s="368"/>
      <c r="O34" s="368"/>
      <c r="P34" s="368"/>
      <c r="Q34" s="368"/>
      <c r="R34" s="368"/>
      <c r="S34" s="368"/>
      <c r="T34" s="368"/>
      <c r="U34" s="368"/>
      <c r="V34" s="368"/>
      <c r="W34" s="368"/>
      <c r="X34" s="335" t="s">
        <v>109</v>
      </c>
      <c r="Y34" s="1014" t="s">
        <v>127</v>
      </c>
      <c r="Z34" s="335" t="s">
        <v>127</v>
      </c>
      <c r="AA34" s="339" t="s">
        <v>127</v>
      </c>
      <c r="AB34" s="340" t="s">
        <v>127</v>
      </c>
      <c r="AC34" s="368"/>
      <c r="AD34" s="341" t="s">
        <v>134</v>
      </c>
    </row>
    <row r="35" spans="1:30" ht="45" x14ac:dyDescent="0.25">
      <c r="A35" s="124"/>
      <c r="B35" s="125"/>
      <c r="C35" s="125"/>
      <c r="D35" s="125"/>
      <c r="E35" s="352" t="s">
        <v>1216</v>
      </c>
      <c r="F35" s="370"/>
      <c r="G35" s="370"/>
      <c r="H35" s="370"/>
      <c r="I35" s="370"/>
      <c r="J35" s="370"/>
      <c r="K35" s="370"/>
      <c r="L35" s="370"/>
      <c r="M35" s="370"/>
      <c r="N35" s="370"/>
      <c r="O35" s="370"/>
      <c r="P35" s="370"/>
      <c r="Q35" s="370"/>
      <c r="R35" s="370"/>
      <c r="S35" s="370"/>
      <c r="T35" s="370"/>
      <c r="U35" s="370"/>
      <c r="V35" s="370"/>
      <c r="W35" s="370"/>
      <c r="X35" s="353"/>
      <c r="Y35" s="371"/>
      <c r="Z35" s="353"/>
      <c r="AA35" s="354"/>
      <c r="AB35" s="355"/>
      <c r="AC35" s="370"/>
      <c r="AD35" s="356"/>
    </row>
    <row r="36" spans="1:30" ht="45" x14ac:dyDescent="0.25">
      <c r="A36" s="124"/>
      <c r="B36" s="125"/>
      <c r="C36" s="125"/>
      <c r="D36" s="125"/>
      <c r="E36" s="350" t="s">
        <v>1217</v>
      </c>
      <c r="F36" s="367"/>
      <c r="G36" s="367"/>
      <c r="H36" s="367"/>
      <c r="I36" s="367"/>
      <c r="J36" s="367"/>
      <c r="K36" s="367"/>
      <c r="L36" s="367"/>
      <c r="M36" s="367"/>
      <c r="N36" s="367"/>
      <c r="O36" s="367"/>
      <c r="P36" s="367"/>
      <c r="Q36" s="367"/>
      <c r="R36" s="367"/>
      <c r="S36" s="367"/>
      <c r="T36" s="367"/>
      <c r="U36" s="367"/>
      <c r="V36" s="367"/>
      <c r="W36" s="367"/>
      <c r="X36" s="318" t="s">
        <v>109</v>
      </c>
      <c r="Y36" s="367"/>
      <c r="Z36" s="318" t="s">
        <v>127</v>
      </c>
      <c r="AA36" s="324" t="s">
        <v>127</v>
      </c>
      <c r="AB36" s="322" t="s">
        <v>127</v>
      </c>
      <c r="AC36" s="367"/>
      <c r="AD36" s="323" t="s">
        <v>134</v>
      </c>
    </row>
    <row r="37" spans="1:30" ht="45.75" thickBot="1" x14ac:dyDescent="0.3">
      <c r="A37" s="126"/>
      <c r="B37" s="127"/>
      <c r="C37" s="127"/>
      <c r="D37" s="127"/>
      <c r="E37" s="351" t="s">
        <v>1218</v>
      </c>
      <c r="F37" s="368"/>
      <c r="G37" s="368"/>
      <c r="H37" s="368"/>
      <c r="I37" s="368"/>
      <c r="J37" s="368"/>
      <c r="K37" s="368"/>
      <c r="L37" s="368"/>
      <c r="M37" s="368"/>
      <c r="N37" s="368"/>
      <c r="O37" s="368"/>
      <c r="P37" s="368"/>
      <c r="Q37" s="368"/>
      <c r="R37" s="368"/>
      <c r="S37" s="368"/>
      <c r="T37" s="368"/>
      <c r="U37" s="368"/>
      <c r="V37" s="368"/>
      <c r="W37" s="368"/>
      <c r="X37" s="369" t="s">
        <v>109</v>
      </c>
      <c r="Y37" s="368"/>
      <c r="Z37" s="335" t="s">
        <v>127</v>
      </c>
      <c r="AA37" s="339" t="s">
        <v>127</v>
      </c>
      <c r="AB37" s="340" t="s">
        <v>127</v>
      </c>
      <c r="AC37" s="368"/>
      <c r="AD37" s="369" t="s">
        <v>134</v>
      </c>
    </row>
    <row r="38" spans="1:30" ht="13.5" customHeight="1" x14ac:dyDescent="0.25"/>
    <row r="39" spans="1:30" ht="13.5" customHeight="1" x14ac:dyDescent="0.25"/>
    <row r="40" spans="1:30" ht="13.5" customHeight="1" x14ac:dyDescent="0.25"/>
    <row r="41" spans="1:30" ht="13.5" customHeight="1" x14ac:dyDescent="0.25"/>
    <row r="42" spans="1:30" ht="13.5" customHeight="1" x14ac:dyDescent="0.25"/>
    <row r="43" spans="1:30" ht="13.5" customHeight="1" x14ac:dyDescent="0.25"/>
    <row r="44" spans="1:30" ht="13.5" customHeight="1" x14ac:dyDescent="0.25"/>
    <row r="45" spans="1:30" ht="13.5" customHeight="1" x14ac:dyDescent="0.25"/>
    <row r="46" spans="1:30" ht="13.5" customHeight="1" x14ac:dyDescent="0.25"/>
    <row r="47" spans="1:30" ht="13.5" customHeight="1" x14ac:dyDescent="0.25"/>
    <row r="48" spans="1:30"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row r="1004" ht="13.5" customHeight="1" x14ac:dyDescent="0.25"/>
    <row r="1005" ht="13.5" customHeight="1" x14ac:dyDescent="0.25"/>
    <row r="1006" ht="13.5" customHeight="1" x14ac:dyDescent="0.25"/>
    <row r="1007" ht="13.5" customHeight="1" x14ac:dyDescent="0.25"/>
    <row r="1008" ht="13.5" customHeight="1" x14ac:dyDescent="0.25"/>
    <row r="1009" ht="13.5" customHeight="1" x14ac:dyDescent="0.25"/>
  </sheetData>
  <dataValidations count="2">
    <dataValidation type="list" allowBlank="1" showErrorMessage="1" sqref="Z32:Z37 Y2:Z31" xr:uid="{00000000-0002-0000-0D00-000001000000}">
      <formula1>"Nog niet opgestart,In opstartfase,Gevorderde fase,Voldaan,Niet (langer) van toepassing"</formula1>
    </dataValidation>
    <dataValidation type="list" allowBlank="1" showInputMessage="1" showErrorMessage="1" sqref="AA2:AB37" xr:uid="{4CACF491-FF76-49FE-8067-9B0799D9D1DC}">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B4C6E7"/>
  </sheetPr>
  <dimension ref="A1:AD1003"/>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4" width="8.7109375" customWidth="1"/>
    <col min="5" max="5" width="41.7109375" customWidth="1"/>
    <col min="6" max="23" width="9" hidden="1" customWidth="1"/>
    <col min="24" max="29" width="9" customWidth="1"/>
    <col min="30" max="30" width="8.7109375" customWidth="1"/>
  </cols>
  <sheetData>
    <row r="1" spans="1:30" ht="99" customHeight="1" thickTop="1" thickBot="1" x14ac:dyDescent="0.3">
      <c r="A1" s="1" t="s">
        <v>0</v>
      </c>
      <c r="B1" s="2" t="s">
        <v>1</v>
      </c>
      <c r="C1" s="2" t="s">
        <v>2</v>
      </c>
      <c r="D1" s="2" t="s">
        <v>3</v>
      </c>
      <c r="E1" s="2" t="s">
        <v>4</v>
      </c>
      <c r="F1" s="2" t="s">
        <v>5</v>
      </c>
      <c r="G1" s="2" t="s">
        <v>6</v>
      </c>
      <c r="H1" s="3" t="s">
        <v>7</v>
      </c>
      <c r="I1" s="3" t="s">
        <v>8</v>
      </c>
      <c r="J1" s="4" t="s">
        <v>9</v>
      </c>
      <c r="K1" s="4" t="s">
        <v>10</v>
      </c>
      <c r="L1" s="3" t="s">
        <v>11</v>
      </c>
      <c r="M1" s="3" t="s">
        <v>12</v>
      </c>
      <c r="N1" s="4" t="s">
        <v>13</v>
      </c>
      <c r="O1" s="4" t="s">
        <v>14</v>
      </c>
      <c r="P1" s="3" t="s">
        <v>15</v>
      </c>
      <c r="Q1" s="3" t="s">
        <v>16</v>
      </c>
      <c r="R1" s="4" t="s">
        <v>17</v>
      </c>
      <c r="S1" s="4" t="s">
        <v>18</v>
      </c>
      <c r="T1" s="3" t="s">
        <v>19</v>
      </c>
      <c r="U1" s="3" t="s">
        <v>20</v>
      </c>
      <c r="V1" s="4" t="s">
        <v>21</v>
      </c>
      <c r="W1" s="4" t="s">
        <v>22</v>
      </c>
      <c r="X1" s="2" t="s">
        <v>23</v>
      </c>
      <c r="Y1" s="2" t="s">
        <v>24</v>
      </c>
      <c r="Z1" s="2" t="s">
        <v>25</v>
      </c>
      <c r="AA1" s="2" t="s">
        <v>26</v>
      </c>
      <c r="AB1" s="2" t="s">
        <v>27</v>
      </c>
      <c r="AC1" s="2" t="s">
        <v>28</v>
      </c>
      <c r="AD1" s="2" t="s">
        <v>29</v>
      </c>
    </row>
    <row r="2" spans="1:30" ht="13.5" customHeight="1" thickBot="1" x14ac:dyDescent="0.3">
      <c r="A2" s="274"/>
      <c r="B2" s="275"/>
      <c r="C2" s="275" t="s">
        <v>832</v>
      </c>
      <c r="D2" s="275" t="s">
        <v>833</v>
      </c>
      <c r="E2" s="275"/>
      <c r="F2" s="275"/>
      <c r="G2" s="275"/>
      <c r="H2" s="276"/>
      <c r="I2" s="276"/>
      <c r="J2" s="277"/>
      <c r="K2" s="278"/>
      <c r="L2" s="276"/>
      <c r="M2" s="276"/>
      <c r="N2" s="277"/>
      <c r="O2" s="278"/>
      <c r="P2" s="276"/>
      <c r="Q2" s="276"/>
      <c r="R2" s="277"/>
      <c r="S2" s="278"/>
      <c r="T2" s="276"/>
      <c r="U2" s="276"/>
      <c r="V2" s="277"/>
      <c r="W2" s="278"/>
      <c r="X2" s="275"/>
      <c r="Y2" s="275"/>
      <c r="Z2" s="275"/>
      <c r="AA2" s="279"/>
      <c r="AB2" s="279"/>
      <c r="AC2" s="275"/>
      <c r="AD2" s="280"/>
    </row>
    <row r="3" spans="1:30" ht="90" x14ac:dyDescent="0.25">
      <c r="A3" s="281"/>
      <c r="B3" s="19"/>
      <c r="C3" s="19"/>
      <c r="D3" s="19"/>
      <c r="E3" s="384" t="s">
        <v>1219</v>
      </c>
      <c r="F3" s="385"/>
      <c r="G3" s="385"/>
      <c r="H3" s="386"/>
      <c r="I3" s="386"/>
      <c r="J3" s="387"/>
      <c r="K3" s="388"/>
      <c r="L3" s="386"/>
      <c r="M3" s="386"/>
      <c r="N3" s="387"/>
      <c r="O3" s="388"/>
      <c r="P3" s="386"/>
      <c r="Q3" s="386"/>
      <c r="R3" s="387"/>
      <c r="S3" s="388"/>
      <c r="T3" s="386"/>
      <c r="U3" s="386"/>
      <c r="V3" s="387"/>
      <c r="W3" s="388"/>
      <c r="X3" s="385"/>
      <c r="Y3" s="385"/>
      <c r="Z3" s="385"/>
      <c r="AA3" s="389"/>
      <c r="AB3" s="389"/>
      <c r="AC3" s="385"/>
      <c r="AD3" s="390"/>
    </row>
    <row r="4" spans="1:30" ht="90" x14ac:dyDescent="0.25">
      <c r="A4" s="281"/>
      <c r="B4" s="19"/>
      <c r="C4" s="19"/>
      <c r="D4" s="19"/>
      <c r="E4" s="391" t="s">
        <v>1220</v>
      </c>
      <c r="F4" s="372"/>
      <c r="G4" s="372"/>
      <c r="H4" s="373"/>
      <c r="I4" s="373"/>
      <c r="J4" s="374"/>
      <c r="K4" s="375"/>
      <c r="L4" s="373"/>
      <c r="M4" s="373"/>
      <c r="N4" s="374"/>
      <c r="O4" s="375"/>
      <c r="P4" s="373"/>
      <c r="Q4" s="373"/>
      <c r="R4" s="374"/>
      <c r="S4" s="375"/>
      <c r="T4" s="373"/>
      <c r="U4" s="373"/>
      <c r="V4" s="374"/>
      <c r="W4" s="375"/>
      <c r="X4" s="372" t="s">
        <v>109</v>
      </c>
      <c r="Y4" s="372" t="s">
        <v>127</v>
      </c>
      <c r="Z4" s="372" t="s">
        <v>127</v>
      </c>
      <c r="AA4" s="410" t="s">
        <v>127</v>
      </c>
      <c r="AB4" s="376" t="s">
        <v>127</v>
      </c>
      <c r="AC4" s="372"/>
      <c r="AD4" s="377" t="s">
        <v>134</v>
      </c>
    </row>
    <row r="5" spans="1:30" ht="75" x14ac:dyDescent="0.25">
      <c r="A5" s="281"/>
      <c r="B5" s="19"/>
      <c r="C5" s="19"/>
      <c r="D5" s="19"/>
      <c r="E5" s="391" t="s">
        <v>1221</v>
      </c>
      <c r="F5" s="372"/>
      <c r="G5" s="372"/>
      <c r="H5" s="373"/>
      <c r="I5" s="373"/>
      <c r="J5" s="374"/>
      <c r="K5" s="375"/>
      <c r="L5" s="373"/>
      <c r="M5" s="373"/>
      <c r="N5" s="374"/>
      <c r="O5" s="375"/>
      <c r="P5" s="373"/>
      <c r="Q5" s="373"/>
      <c r="R5" s="374"/>
      <c r="S5" s="375"/>
      <c r="T5" s="373"/>
      <c r="U5" s="373"/>
      <c r="V5" s="374"/>
      <c r="W5" s="375"/>
      <c r="X5" s="372" t="s">
        <v>109</v>
      </c>
      <c r="Y5" s="372" t="s">
        <v>127</v>
      </c>
      <c r="Z5" s="372" t="s">
        <v>127</v>
      </c>
      <c r="AA5" s="410" t="s">
        <v>127</v>
      </c>
      <c r="AB5" s="376" t="s">
        <v>127</v>
      </c>
      <c r="AC5" s="372"/>
      <c r="AD5" s="377" t="s">
        <v>134</v>
      </c>
    </row>
    <row r="6" spans="1:30" ht="30" x14ac:dyDescent="0.25">
      <c r="A6" s="281"/>
      <c r="B6" s="19"/>
      <c r="C6" s="19"/>
      <c r="D6" s="19"/>
      <c r="E6" s="392" t="s">
        <v>1222</v>
      </c>
      <c r="F6" s="372"/>
      <c r="G6" s="372"/>
      <c r="H6" s="373"/>
      <c r="I6" s="373"/>
      <c r="J6" s="374"/>
      <c r="K6" s="375"/>
      <c r="L6" s="373"/>
      <c r="M6" s="373"/>
      <c r="N6" s="374"/>
      <c r="O6" s="375"/>
      <c r="P6" s="373"/>
      <c r="Q6" s="373"/>
      <c r="R6" s="374"/>
      <c r="S6" s="375"/>
      <c r="T6" s="373"/>
      <c r="U6" s="373"/>
      <c r="V6" s="374"/>
      <c r="W6" s="375"/>
      <c r="X6" s="372" t="s">
        <v>109</v>
      </c>
      <c r="Y6" s="372" t="s">
        <v>127</v>
      </c>
      <c r="Z6" s="372" t="s">
        <v>127</v>
      </c>
      <c r="AA6" s="410" t="s">
        <v>127</v>
      </c>
      <c r="AB6" s="376" t="s">
        <v>127</v>
      </c>
      <c r="AC6" s="372"/>
      <c r="AD6" s="377" t="s">
        <v>134</v>
      </c>
    </row>
    <row r="7" spans="1:30" ht="90.75" thickBot="1" x14ac:dyDescent="0.3">
      <c r="A7" s="281"/>
      <c r="B7" s="19"/>
      <c r="C7" s="19"/>
      <c r="D7" s="19"/>
      <c r="E7" s="393" t="s">
        <v>1223</v>
      </c>
      <c r="F7" s="378"/>
      <c r="G7" s="378"/>
      <c r="H7" s="379"/>
      <c r="I7" s="379"/>
      <c r="J7" s="380"/>
      <c r="K7" s="381"/>
      <c r="L7" s="379"/>
      <c r="M7" s="379"/>
      <c r="N7" s="380"/>
      <c r="O7" s="381"/>
      <c r="P7" s="379"/>
      <c r="Q7" s="379"/>
      <c r="R7" s="380"/>
      <c r="S7" s="381"/>
      <c r="T7" s="379"/>
      <c r="U7" s="379"/>
      <c r="V7" s="380"/>
      <c r="W7" s="381"/>
      <c r="X7" s="378" t="s">
        <v>109</v>
      </c>
      <c r="Y7" s="378" t="s">
        <v>127</v>
      </c>
      <c r="Z7" s="378" t="s">
        <v>127</v>
      </c>
      <c r="AA7" s="412" t="s">
        <v>90</v>
      </c>
      <c r="AB7" s="382" t="s">
        <v>90</v>
      </c>
      <c r="AC7" s="378"/>
      <c r="AD7" s="383" t="s">
        <v>134</v>
      </c>
    </row>
    <row r="8" spans="1:30" ht="105" x14ac:dyDescent="0.25">
      <c r="A8" s="281"/>
      <c r="B8" s="19"/>
      <c r="C8" s="19"/>
      <c r="D8" s="19"/>
      <c r="E8" s="394" t="s">
        <v>1224</v>
      </c>
      <c r="F8" s="385"/>
      <c r="G8" s="385"/>
      <c r="H8" s="386"/>
      <c r="I8" s="386"/>
      <c r="J8" s="387"/>
      <c r="K8" s="388"/>
      <c r="L8" s="386"/>
      <c r="M8" s="386"/>
      <c r="N8" s="387"/>
      <c r="O8" s="388"/>
      <c r="P8" s="386"/>
      <c r="Q8" s="386"/>
      <c r="R8" s="387"/>
      <c r="S8" s="388"/>
      <c r="T8" s="386"/>
      <c r="U8" s="386"/>
      <c r="V8" s="387"/>
      <c r="W8" s="388"/>
      <c r="X8" s="385"/>
      <c r="Y8" s="385"/>
      <c r="Z8" s="385"/>
      <c r="AA8" s="395"/>
      <c r="AB8" s="389"/>
      <c r="AC8" s="385"/>
      <c r="AD8" s="390"/>
    </row>
    <row r="9" spans="1:30" ht="90" x14ac:dyDescent="0.25">
      <c r="A9" s="281"/>
      <c r="B9" s="19"/>
      <c r="C9" s="19"/>
      <c r="D9" s="19"/>
      <c r="E9" s="392" t="s">
        <v>1225</v>
      </c>
      <c r="F9" s="372"/>
      <c r="G9" s="372"/>
      <c r="H9" s="373"/>
      <c r="I9" s="373"/>
      <c r="J9" s="374"/>
      <c r="K9" s="375"/>
      <c r="L9" s="373"/>
      <c r="M9" s="373"/>
      <c r="N9" s="374"/>
      <c r="O9" s="375"/>
      <c r="P9" s="373"/>
      <c r="Q9" s="373"/>
      <c r="R9" s="374"/>
      <c r="S9" s="375"/>
      <c r="T9" s="373"/>
      <c r="U9" s="373"/>
      <c r="V9" s="374"/>
      <c r="W9" s="375"/>
      <c r="X9" s="372" t="s">
        <v>109</v>
      </c>
      <c r="Y9" s="372" t="s">
        <v>127</v>
      </c>
      <c r="Z9" s="372" t="s">
        <v>127</v>
      </c>
      <c r="AA9" s="410" t="s">
        <v>127</v>
      </c>
      <c r="AB9" s="376" t="s">
        <v>127</v>
      </c>
      <c r="AC9" s="372"/>
      <c r="AD9" s="377" t="s">
        <v>134</v>
      </c>
    </row>
    <row r="10" spans="1:30" ht="45.75" thickBot="1" x14ac:dyDescent="0.3">
      <c r="A10" s="281"/>
      <c r="B10" s="19"/>
      <c r="C10" s="19"/>
      <c r="D10" s="19"/>
      <c r="E10" s="396" t="s">
        <v>1226</v>
      </c>
      <c r="F10" s="397"/>
      <c r="G10" s="397"/>
      <c r="H10" s="398"/>
      <c r="I10" s="398"/>
      <c r="J10" s="399"/>
      <c r="K10" s="400"/>
      <c r="L10" s="398"/>
      <c r="M10" s="398"/>
      <c r="N10" s="399"/>
      <c r="O10" s="400"/>
      <c r="P10" s="398"/>
      <c r="Q10" s="398"/>
      <c r="R10" s="399"/>
      <c r="S10" s="400"/>
      <c r="T10" s="398"/>
      <c r="U10" s="398"/>
      <c r="V10" s="399"/>
      <c r="W10" s="400"/>
      <c r="X10" s="397" t="s">
        <v>109</v>
      </c>
      <c r="Y10" s="397" t="s">
        <v>127</v>
      </c>
      <c r="Z10" s="397" t="s">
        <v>127</v>
      </c>
      <c r="AA10" s="413" t="s">
        <v>127</v>
      </c>
      <c r="AB10" s="401" t="s">
        <v>127</v>
      </c>
      <c r="AC10" s="397"/>
      <c r="AD10" s="402" t="s">
        <v>134</v>
      </c>
    </row>
    <row r="11" spans="1:30" ht="45.75" thickBot="1" x14ac:dyDescent="0.3">
      <c r="A11" s="281"/>
      <c r="B11" s="19"/>
      <c r="C11" s="19"/>
      <c r="D11" s="19"/>
      <c r="E11" s="403" t="s">
        <v>1227</v>
      </c>
      <c r="F11" s="404"/>
      <c r="G11" s="404"/>
      <c r="H11" s="405"/>
      <c r="I11" s="405"/>
      <c r="J11" s="406"/>
      <c r="K11" s="407"/>
      <c r="L11" s="405"/>
      <c r="M11" s="405"/>
      <c r="N11" s="406"/>
      <c r="O11" s="407"/>
      <c r="P11" s="405"/>
      <c r="Q11" s="405"/>
      <c r="R11" s="406"/>
      <c r="S11" s="407"/>
      <c r="T11" s="405"/>
      <c r="U11" s="405"/>
      <c r="V11" s="406"/>
      <c r="W11" s="407"/>
      <c r="X11" s="404" t="s">
        <v>109</v>
      </c>
      <c r="Y11" s="404" t="s">
        <v>127</v>
      </c>
      <c r="Z11" s="404" t="s">
        <v>127</v>
      </c>
      <c r="AA11" s="411" t="s">
        <v>127</v>
      </c>
      <c r="AB11" s="408" t="s">
        <v>127</v>
      </c>
      <c r="AC11" s="404"/>
      <c r="AD11" s="409" t="s">
        <v>134</v>
      </c>
    </row>
    <row r="12" spans="1:30" ht="75.75" thickBot="1" x14ac:dyDescent="0.3">
      <c r="A12" s="281"/>
      <c r="B12" s="19"/>
      <c r="C12" s="19"/>
      <c r="D12" s="19"/>
      <c r="E12" s="403" t="s">
        <v>1228</v>
      </c>
      <c r="F12" s="404"/>
      <c r="G12" s="404"/>
      <c r="H12" s="405"/>
      <c r="I12" s="405"/>
      <c r="J12" s="406"/>
      <c r="K12" s="407"/>
      <c r="L12" s="405"/>
      <c r="M12" s="405"/>
      <c r="N12" s="406"/>
      <c r="O12" s="407"/>
      <c r="P12" s="405"/>
      <c r="Q12" s="405"/>
      <c r="R12" s="406"/>
      <c r="S12" s="407"/>
      <c r="T12" s="405"/>
      <c r="U12" s="405"/>
      <c r="V12" s="406"/>
      <c r="W12" s="407"/>
      <c r="X12" s="404" t="s">
        <v>109</v>
      </c>
      <c r="Y12" s="404" t="s">
        <v>127</v>
      </c>
      <c r="Z12" s="404" t="s">
        <v>127</v>
      </c>
      <c r="AA12" s="408" t="s">
        <v>127</v>
      </c>
      <c r="AB12" s="408" t="s">
        <v>127</v>
      </c>
      <c r="AC12" s="404"/>
      <c r="AD12" s="409" t="s">
        <v>134</v>
      </c>
    </row>
    <row r="13" spans="1:30" ht="90.75" thickBot="1" x14ac:dyDescent="0.3">
      <c r="A13" s="281"/>
      <c r="B13" s="19"/>
      <c r="C13" s="19"/>
      <c r="D13" s="19"/>
      <c r="E13" s="403" t="s">
        <v>1229</v>
      </c>
      <c r="F13" s="404"/>
      <c r="G13" s="404"/>
      <c r="H13" s="405"/>
      <c r="I13" s="405"/>
      <c r="J13" s="406"/>
      <c r="K13" s="407"/>
      <c r="L13" s="405"/>
      <c r="M13" s="405"/>
      <c r="N13" s="406"/>
      <c r="O13" s="407"/>
      <c r="P13" s="405"/>
      <c r="Q13" s="405"/>
      <c r="R13" s="406"/>
      <c r="S13" s="407"/>
      <c r="T13" s="405"/>
      <c r="U13" s="405"/>
      <c r="V13" s="406"/>
      <c r="W13" s="407"/>
      <c r="X13" s="404" t="s">
        <v>109</v>
      </c>
      <c r="Y13" s="404" t="s">
        <v>127</v>
      </c>
      <c r="Z13" s="404" t="s">
        <v>127</v>
      </c>
      <c r="AA13" s="408" t="s">
        <v>127</v>
      </c>
      <c r="AB13" s="408" t="s">
        <v>127</v>
      </c>
      <c r="AC13" s="404"/>
      <c r="AD13" s="409" t="s">
        <v>134</v>
      </c>
    </row>
    <row r="14" spans="1:30" ht="30.75" thickBot="1" x14ac:dyDescent="0.3">
      <c r="A14" s="281"/>
      <c r="B14" s="19"/>
      <c r="C14" s="19"/>
      <c r="D14" s="19"/>
      <c r="E14" s="403" t="s">
        <v>1230</v>
      </c>
      <c r="F14" s="404"/>
      <c r="G14" s="404"/>
      <c r="H14" s="405"/>
      <c r="I14" s="405"/>
      <c r="J14" s="406"/>
      <c r="K14" s="407"/>
      <c r="L14" s="405"/>
      <c r="M14" s="405"/>
      <c r="N14" s="406"/>
      <c r="O14" s="407"/>
      <c r="P14" s="405"/>
      <c r="Q14" s="405"/>
      <c r="R14" s="406"/>
      <c r="S14" s="407"/>
      <c r="T14" s="405"/>
      <c r="U14" s="405"/>
      <c r="V14" s="406"/>
      <c r="W14" s="407"/>
      <c r="X14" s="404" t="s">
        <v>109</v>
      </c>
      <c r="Y14" s="404" t="s">
        <v>127</v>
      </c>
      <c r="Z14" s="404" t="s">
        <v>127</v>
      </c>
      <c r="AA14" s="408" t="s">
        <v>127</v>
      </c>
      <c r="AB14" s="408" t="s">
        <v>42</v>
      </c>
      <c r="AC14" s="404"/>
      <c r="AD14" s="409" t="s">
        <v>134</v>
      </c>
    </row>
    <row r="15" spans="1:30" ht="75" x14ac:dyDescent="0.25">
      <c r="A15" s="281"/>
      <c r="B15" s="19"/>
      <c r="C15" s="19"/>
      <c r="D15" s="19"/>
      <c r="E15" s="394" t="s">
        <v>1231</v>
      </c>
      <c r="F15" s="385"/>
      <c r="G15" s="385"/>
      <c r="H15" s="386"/>
      <c r="I15" s="386"/>
      <c r="J15" s="387"/>
      <c r="K15" s="388"/>
      <c r="L15" s="386"/>
      <c r="M15" s="386"/>
      <c r="N15" s="387"/>
      <c r="O15" s="388"/>
      <c r="P15" s="386"/>
      <c r="Q15" s="386"/>
      <c r="R15" s="387"/>
      <c r="S15" s="388"/>
      <c r="T15" s="386"/>
      <c r="U15" s="386"/>
      <c r="V15" s="387"/>
      <c r="W15" s="388"/>
      <c r="X15" s="385"/>
      <c r="Y15" s="385"/>
      <c r="Z15" s="385"/>
      <c r="AA15" s="395"/>
      <c r="AB15" s="389"/>
      <c r="AC15" s="385"/>
      <c r="AD15" s="390"/>
    </row>
    <row r="16" spans="1:30" ht="60" x14ac:dyDescent="0.25">
      <c r="A16" s="281"/>
      <c r="B16" s="19"/>
      <c r="C16" s="19"/>
      <c r="D16" s="19"/>
      <c r="E16" s="392" t="s">
        <v>1232</v>
      </c>
      <c r="F16" s="372"/>
      <c r="G16" s="372"/>
      <c r="H16" s="373"/>
      <c r="I16" s="373"/>
      <c r="J16" s="374"/>
      <c r="K16" s="375"/>
      <c r="L16" s="373"/>
      <c r="M16" s="373"/>
      <c r="N16" s="374"/>
      <c r="O16" s="375"/>
      <c r="P16" s="373"/>
      <c r="Q16" s="373"/>
      <c r="R16" s="374"/>
      <c r="S16" s="375"/>
      <c r="T16" s="373"/>
      <c r="U16" s="373"/>
      <c r="V16" s="374"/>
      <c r="W16" s="375"/>
      <c r="X16" s="372" t="s">
        <v>109</v>
      </c>
      <c r="Y16" s="372" t="s">
        <v>127</v>
      </c>
      <c r="Z16" s="372" t="s">
        <v>127</v>
      </c>
      <c r="AA16" s="410" t="s">
        <v>127</v>
      </c>
      <c r="AB16" s="376" t="s">
        <v>127</v>
      </c>
      <c r="AC16" s="372"/>
      <c r="AD16" s="377" t="s">
        <v>134</v>
      </c>
    </row>
    <row r="17" spans="1:30" ht="45" x14ac:dyDescent="0.25">
      <c r="A17" s="281"/>
      <c r="B17" s="19"/>
      <c r="C17" s="19"/>
      <c r="D17" s="19"/>
      <c r="E17" s="392" t="s">
        <v>1233</v>
      </c>
      <c r="F17" s="372"/>
      <c r="G17" s="372"/>
      <c r="H17" s="373"/>
      <c r="I17" s="373"/>
      <c r="J17" s="374"/>
      <c r="K17" s="375"/>
      <c r="L17" s="373"/>
      <c r="M17" s="373"/>
      <c r="N17" s="374"/>
      <c r="O17" s="375"/>
      <c r="P17" s="373"/>
      <c r="Q17" s="373"/>
      <c r="R17" s="374"/>
      <c r="S17" s="375"/>
      <c r="T17" s="373"/>
      <c r="U17" s="373"/>
      <c r="V17" s="374"/>
      <c r="W17" s="375"/>
      <c r="X17" s="372" t="s">
        <v>109</v>
      </c>
      <c r="Y17" s="372" t="s">
        <v>127</v>
      </c>
      <c r="Z17" s="372" t="s">
        <v>127</v>
      </c>
      <c r="AA17" s="410" t="s">
        <v>127</v>
      </c>
      <c r="AB17" s="376" t="s">
        <v>127</v>
      </c>
      <c r="AC17" s="372"/>
      <c r="AD17" s="377" t="s">
        <v>134</v>
      </c>
    </row>
    <row r="18" spans="1:30" ht="75" x14ac:dyDescent="0.25">
      <c r="A18" s="281"/>
      <c r="B18" s="19"/>
      <c r="C18" s="19"/>
      <c r="D18" s="19"/>
      <c r="E18" s="392" t="s">
        <v>1234</v>
      </c>
      <c r="F18" s="372"/>
      <c r="G18" s="372"/>
      <c r="H18" s="373"/>
      <c r="I18" s="373"/>
      <c r="J18" s="374"/>
      <c r="K18" s="375"/>
      <c r="L18" s="373"/>
      <c r="M18" s="373"/>
      <c r="N18" s="374"/>
      <c r="O18" s="375"/>
      <c r="P18" s="373"/>
      <c r="Q18" s="373"/>
      <c r="R18" s="374"/>
      <c r="S18" s="375"/>
      <c r="T18" s="373"/>
      <c r="U18" s="373"/>
      <c r="V18" s="374"/>
      <c r="W18" s="375"/>
      <c r="X18" s="372"/>
      <c r="Y18" s="372" t="s">
        <v>127</v>
      </c>
      <c r="Z18" s="372" t="s">
        <v>127</v>
      </c>
      <c r="AA18" s="410" t="s">
        <v>127</v>
      </c>
      <c r="AB18" s="376" t="s">
        <v>127</v>
      </c>
      <c r="AC18" s="372"/>
      <c r="AD18" s="377" t="s">
        <v>134</v>
      </c>
    </row>
    <row r="19" spans="1:30" ht="75.75" thickBot="1" x14ac:dyDescent="0.3">
      <c r="A19" s="281"/>
      <c r="B19" s="19"/>
      <c r="C19" s="19"/>
      <c r="D19" s="19"/>
      <c r="E19" s="393" t="s">
        <v>1235</v>
      </c>
      <c r="F19" s="378"/>
      <c r="G19" s="378"/>
      <c r="H19" s="379"/>
      <c r="I19" s="379"/>
      <c r="J19" s="380"/>
      <c r="K19" s="381"/>
      <c r="L19" s="379"/>
      <c r="M19" s="379"/>
      <c r="N19" s="380"/>
      <c r="O19" s="381"/>
      <c r="P19" s="379"/>
      <c r="Q19" s="379"/>
      <c r="R19" s="380"/>
      <c r="S19" s="381"/>
      <c r="T19" s="379"/>
      <c r="U19" s="379"/>
      <c r="V19" s="380"/>
      <c r="W19" s="381"/>
      <c r="X19" s="378" t="s">
        <v>109</v>
      </c>
      <c r="Y19" s="378" t="s">
        <v>127</v>
      </c>
      <c r="Z19" s="378" t="s">
        <v>127</v>
      </c>
      <c r="AA19" s="412" t="s">
        <v>127</v>
      </c>
      <c r="AB19" s="382" t="s">
        <v>127</v>
      </c>
      <c r="AC19" s="378"/>
      <c r="AD19" s="383" t="s">
        <v>134</v>
      </c>
    </row>
    <row r="20" spans="1:30" ht="60.75" thickBot="1" x14ac:dyDescent="0.3">
      <c r="A20" s="281"/>
      <c r="B20" s="19"/>
      <c r="C20" s="19"/>
      <c r="D20" s="19"/>
      <c r="E20" s="403" t="s">
        <v>1236</v>
      </c>
      <c r="F20" s="404"/>
      <c r="G20" s="404"/>
      <c r="H20" s="405"/>
      <c r="I20" s="405"/>
      <c r="J20" s="406"/>
      <c r="K20" s="407"/>
      <c r="L20" s="405"/>
      <c r="M20" s="405"/>
      <c r="N20" s="406"/>
      <c r="O20" s="407"/>
      <c r="P20" s="405"/>
      <c r="Q20" s="405"/>
      <c r="R20" s="406"/>
      <c r="S20" s="407"/>
      <c r="T20" s="405"/>
      <c r="U20" s="405"/>
      <c r="V20" s="406"/>
      <c r="W20" s="407"/>
      <c r="X20" s="404" t="s">
        <v>109</v>
      </c>
      <c r="Y20" s="404" t="s">
        <v>127</v>
      </c>
      <c r="Z20" s="404" t="s">
        <v>127</v>
      </c>
      <c r="AA20" s="411" t="s">
        <v>127</v>
      </c>
      <c r="AB20" s="408" t="s">
        <v>127</v>
      </c>
      <c r="AC20" s="404"/>
      <c r="AD20" s="409" t="s">
        <v>134</v>
      </c>
    </row>
    <row r="21" spans="1:30" ht="90.75" thickBot="1" x14ac:dyDescent="0.3">
      <c r="A21" s="282"/>
      <c r="B21" s="283"/>
      <c r="C21" s="283"/>
      <c r="D21" s="283"/>
      <c r="E21" s="403" t="s">
        <v>1237</v>
      </c>
      <c r="F21" s="404"/>
      <c r="G21" s="404"/>
      <c r="H21" s="405"/>
      <c r="I21" s="405"/>
      <c r="J21" s="406"/>
      <c r="K21" s="407"/>
      <c r="L21" s="405"/>
      <c r="M21" s="405"/>
      <c r="N21" s="406"/>
      <c r="O21" s="407"/>
      <c r="P21" s="405"/>
      <c r="Q21" s="405"/>
      <c r="R21" s="406"/>
      <c r="S21" s="407"/>
      <c r="T21" s="405"/>
      <c r="U21" s="405"/>
      <c r="V21" s="406"/>
      <c r="W21" s="407"/>
      <c r="X21" s="404" t="s">
        <v>109</v>
      </c>
      <c r="Y21" s="404" t="s">
        <v>127</v>
      </c>
      <c r="Z21" s="404" t="s">
        <v>127</v>
      </c>
      <c r="AA21" s="411" t="s">
        <v>127</v>
      </c>
      <c r="AB21" s="408" t="s">
        <v>127</v>
      </c>
      <c r="AC21" s="404"/>
      <c r="AD21" s="409" t="s">
        <v>134</v>
      </c>
    </row>
    <row r="22" spans="1:30" ht="13.5" customHeight="1" x14ac:dyDescent="0.25">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row>
    <row r="23" spans="1:30" ht="13.5" customHeight="1" x14ac:dyDescent="0.25"/>
    <row r="24" spans="1:30" ht="13.5" customHeight="1" x14ac:dyDescent="0.25"/>
    <row r="25" spans="1:30" ht="13.5" customHeight="1" x14ac:dyDescent="0.25"/>
    <row r="26" spans="1:30" ht="13.5" customHeight="1" x14ac:dyDescent="0.25"/>
    <row r="27" spans="1:30" ht="13.5" customHeight="1" x14ac:dyDescent="0.25"/>
    <row r="28" spans="1:30" ht="13.5" customHeight="1" x14ac:dyDescent="0.25"/>
    <row r="29" spans="1:30" ht="13.5" customHeight="1" x14ac:dyDescent="0.25"/>
    <row r="30" spans="1:30" ht="13.5" customHeight="1" x14ac:dyDescent="0.25"/>
    <row r="31" spans="1:30" ht="13.5" customHeight="1" x14ac:dyDescent="0.25"/>
    <row r="32" spans="1:30"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sheetData>
  <dataValidations count="2">
    <dataValidation type="list" allowBlank="1" showErrorMessage="1" sqref="Y2:Z21" xr:uid="{00000000-0002-0000-0E00-000001000000}">
      <formula1>"Nog niet opgestart,In opstartfase,Gevorderde fase,Voldaan,Niet (langer) van toepassing"</formula1>
    </dataValidation>
    <dataValidation type="list" allowBlank="1" showInputMessage="1" showErrorMessage="1" sqref="AA2:AB21" xr:uid="{74DD6EBA-629E-4D00-A3B6-44BEC02D3975}">
      <formula1>"Zie apart document 'addendum werkingsverslag',Nog niet opgestart,Opstartfase,Gevorderde fase,Voldaan,Niet (langer) van toepassing"</formula1>
    </dataValidation>
  </dataValidations>
  <pageMargins left="0.7" right="0.7" top="0.75" bottom="0.75" header="0" footer="0"/>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8EAADB"/>
  </sheetPr>
  <dimension ref="A1:AD1003"/>
  <sheetViews>
    <sheetView zoomScale="110" zoomScaleNormal="110" workbookViewId="0">
      <pane xSplit="5" ySplit="1" topLeftCell="F2" activePane="bottomRight" state="frozen"/>
      <selection pane="topRight" activeCell="F1" sqref="F1"/>
      <selection pane="bottomLeft" activeCell="A2" sqref="A2"/>
      <selection pane="bottomRight"/>
    </sheetView>
  </sheetViews>
  <sheetFormatPr defaultColWidth="14.42578125" defaultRowHeight="15" customHeight="1" x14ac:dyDescent="0.25"/>
  <cols>
    <col min="1" max="4" width="8.7109375" style="116" customWidth="1"/>
    <col min="5" max="5" width="44.42578125" style="116" customWidth="1"/>
    <col min="6" max="23" width="9" style="116" hidden="1" customWidth="1"/>
    <col min="24" max="29" width="9" style="116" customWidth="1"/>
    <col min="30" max="30" width="8.7109375" style="116" customWidth="1"/>
    <col min="31" max="16384" width="14.42578125" style="116"/>
  </cols>
  <sheetData>
    <row r="1" spans="1:30" ht="99" customHeight="1" x14ac:dyDescent="0.25">
      <c r="A1" s="130" t="s">
        <v>0</v>
      </c>
      <c r="B1" s="130" t="s">
        <v>1</v>
      </c>
      <c r="C1" s="130" t="s">
        <v>2</v>
      </c>
      <c r="D1" s="130" t="s">
        <v>3</v>
      </c>
      <c r="E1" s="130" t="s">
        <v>4</v>
      </c>
      <c r="F1" s="130" t="s">
        <v>5</v>
      </c>
      <c r="G1" s="130" t="s">
        <v>6</v>
      </c>
      <c r="H1" s="414" t="s">
        <v>7</v>
      </c>
      <c r="I1" s="414" t="s">
        <v>8</v>
      </c>
      <c r="J1" s="415" t="s">
        <v>9</v>
      </c>
      <c r="K1" s="415" t="s">
        <v>10</v>
      </c>
      <c r="L1" s="414" t="s">
        <v>11</v>
      </c>
      <c r="M1" s="414" t="s">
        <v>12</v>
      </c>
      <c r="N1" s="415" t="s">
        <v>13</v>
      </c>
      <c r="O1" s="415" t="s">
        <v>14</v>
      </c>
      <c r="P1" s="414" t="s">
        <v>15</v>
      </c>
      <c r="Q1" s="414" t="s">
        <v>16</v>
      </c>
      <c r="R1" s="415" t="s">
        <v>17</v>
      </c>
      <c r="S1" s="415" t="s">
        <v>18</v>
      </c>
      <c r="T1" s="414" t="s">
        <v>19</v>
      </c>
      <c r="U1" s="414" t="s">
        <v>20</v>
      </c>
      <c r="V1" s="415" t="s">
        <v>21</v>
      </c>
      <c r="W1" s="415" t="s">
        <v>22</v>
      </c>
      <c r="X1" s="130" t="s">
        <v>23</v>
      </c>
      <c r="Y1" s="130" t="s">
        <v>24</v>
      </c>
      <c r="Z1" s="130" t="s">
        <v>25</v>
      </c>
      <c r="AA1" s="130" t="s">
        <v>26</v>
      </c>
      <c r="AB1" s="130" t="s">
        <v>27</v>
      </c>
      <c r="AC1" s="130" t="s">
        <v>28</v>
      </c>
      <c r="AD1" s="130" t="s">
        <v>29</v>
      </c>
    </row>
    <row r="2" spans="1:30" ht="13.5" customHeight="1" thickBot="1" x14ac:dyDescent="0.3">
      <c r="A2" s="20"/>
      <c r="B2" s="20"/>
      <c r="C2" s="20" t="s">
        <v>834</v>
      </c>
      <c r="D2" s="20" t="s">
        <v>835</v>
      </c>
      <c r="E2" s="20"/>
      <c r="F2" s="20"/>
      <c r="G2" s="20"/>
      <c r="H2" s="21"/>
      <c r="I2" s="21"/>
      <c r="J2" s="22"/>
      <c r="K2" s="23"/>
      <c r="L2" s="21"/>
      <c r="M2" s="21"/>
      <c r="N2" s="22"/>
      <c r="O2" s="23"/>
      <c r="P2" s="21"/>
      <c r="Q2" s="21"/>
      <c r="R2" s="22"/>
      <c r="S2" s="23"/>
      <c r="T2" s="21"/>
      <c r="U2" s="21"/>
      <c r="V2" s="22"/>
      <c r="W2" s="23"/>
      <c r="X2" s="20"/>
      <c r="Y2" s="20"/>
      <c r="Z2" s="20"/>
      <c r="AA2" s="284"/>
      <c r="AB2" s="284"/>
      <c r="AC2" s="20"/>
      <c r="AD2" s="24"/>
    </row>
    <row r="3" spans="1:30" ht="60.75" thickBot="1" x14ac:dyDescent="0.3">
      <c r="A3" s="20"/>
      <c r="B3" s="20"/>
      <c r="C3" s="20"/>
      <c r="D3" s="20"/>
      <c r="E3" s="479" t="s">
        <v>1238</v>
      </c>
      <c r="F3" s="449"/>
      <c r="G3" s="449"/>
      <c r="H3" s="480"/>
      <c r="I3" s="480"/>
      <c r="J3" s="481"/>
      <c r="K3" s="482"/>
      <c r="L3" s="480"/>
      <c r="M3" s="480"/>
      <c r="N3" s="481"/>
      <c r="O3" s="482"/>
      <c r="P3" s="480"/>
      <c r="Q3" s="480"/>
      <c r="R3" s="481"/>
      <c r="S3" s="482"/>
      <c r="T3" s="480"/>
      <c r="U3" s="480"/>
      <c r="V3" s="481"/>
      <c r="W3" s="482"/>
      <c r="X3" s="449" t="s">
        <v>109</v>
      </c>
      <c r="Y3" s="449" t="s">
        <v>127</v>
      </c>
      <c r="Z3" s="449" t="s">
        <v>127</v>
      </c>
      <c r="AA3" s="484" t="s">
        <v>127</v>
      </c>
      <c r="AB3" s="450" t="s">
        <v>127</v>
      </c>
      <c r="AC3" s="449"/>
      <c r="AD3" s="483" t="s">
        <v>134</v>
      </c>
    </row>
    <row r="4" spans="1:30" ht="45" x14ac:dyDescent="0.25">
      <c r="A4" s="20"/>
      <c r="B4" s="20"/>
      <c r="C4" s="20"/>
      <c r="D4" s="20"/>
      <c r="E4" s="463" t="s">
        <v>1239</v>
      </c>
      <c r="F4" s="435"/>
      <c r="G4" s="435"/>
      <c r="H4" s="464"/>
      <c r="I4" s="464"/>
      <c r="J4" s="465"/>
      <c r="K4" s="466"/>
      <c r="L4" s="464"/>
      <c r="M4" s="464"/>
      <c r="N4" s="465"/>
      <c r="O4" s="466"/>
      <c r="P4" s="464"/>
      <c r="Q4" s="464"/>
      <c r="R4" s="465"/>
      <c r="S4" s="466"/>
      <c r="T4" s="464"/>
      <c r="U4" s="464"/>
      <c r="V4" s="465"/>
      <c r="W4" s="466"/>
      <c r="X4" s="435"/>
      <c r="Y4" s="435"/>
      <c r="Z4" s="435"/>
      <c r="AA4" s="436"/>
      <c r="AB4" s="437"/>
      <c r="AC4" s="435"/>
      <c r="AD4" s="467"/>
    </row>
    <row r="5" spans="1:30" ht="45" x14ac:dyDescent="0.25">
      <c r="A5" s="20"/>
      <c r="B5" s="20"/>
      <c r="C5" s="20"/>
      <c r="D5" s="20"/>
      <c r="E5" s="468" t="s">
        <v>1240</v>
      </c>
      <c r="F5" s="416"/>
      <c r="G5" s="416"/>
      <c r="H5" s="417"/>
      <c r="I5" s="417"/>
      <c r="J5" s="418"/>
      <c r="K5" s="419"/>
      <c r="L5" s="417"/>
      <c r="M5" s="417"/>
      <c r="N5" s="418"/>
      <c r="O5" s="419"/>
      <c r="P5" s="417"/>
      <c r="Q5" s="417"/>
      <c r="R5" s="418"/>
      <c r="S5" s="419"/>
      <c r="T5" s="417"/>
      <c r="U5" s="417"/>
      <c r="V5" s="418"/>
      <c r="W5" s="419"/>
      <c r="X5" s="416" t="s">
        <v>109</v>
      </c>
      <c r="Y5" s="416" t="s">
        <v>127</v>
      </c>
      <c r="Z5" s="416" t="s">
        <v>127</v>
      </c>
      <c r="AA5" s="420" t="s">
        <v>127</v>
      </c>
      <c r="AB5" s="421" t="s">
        <v>127</v>
      </c>
      <c r="AC5" s="416"/>
      <c r="AD5" s="422" t="s">
        <v>134</v>
      </c>
    </row>
    <row r="6" spans="1:30" ht="45.75" thickBot="1" x14ac:dyDescent="0.3">
      <c r="A6" s="20"/>
      <c r="B6" s="20"/>
      <c r="C6" s="20"/>
      <c r="D6" s="20"/>
      <c r="E6" s="473" t="s">
        <v>1241</v>
      </c>
      <c r="F6" s="443"/>
      <c r="G6" s="443"/>
      <c r="H6" s="474"/>
      <c r="I6" s="474"/>
      <c r="J6" s="475"/>
      <c r="K6" s="476"/>
      <c r="L6" s="474"/>
      <c r="M6" s="474"/>
      <c r="N6" s="475"/>
      <c r="O6" s="476"/>
      <c r="P6" s="474"/>
      <c r="Q6" s="474"/>
      <c r="R6" s="475"/>
      <c r="S6" s="476"/>
      <c r="T6" s="474"/>
      <c r="U6" s="474"/>
      <c r="V6" s="475"/>
      <c r="W6" s="476"/>
      <c r="X6" s="443" t="s">
        <v>109</v>
      </c>
      <c r="Y6" s="443" t="s">
        <v>127</v>
      </c>
      <c r="Z6" s="443" t="s">
        <v>127</v>
      </c>
      <c r="AA6" s="485" t="s">
        <v>127</v>
      </c>
      <c r="AB6" s="444" t="s">
        <v>127</v>
      </c>
      <c r="AC6" s="443"/>
      <c r="AD6" s="477" t="s">
        <v>134</v>
      </c>
    </row>
    <row r="7" spans="1:30" ht="45.75" thickBot="1" x14ac:dyDescent="0.3">
      <c r="A7" s="20"/>
      <c r="B7" s="20"/>
      <c r="C7" s="20"/>
      <c r="D7" s="20"/>
      <c r="E7" s="479" t="s">
        <v>1242</v>
      </c>
      <c r="F7" s="449"/>
      <c r="G7" s="449"/>
      <c r="H7" s="480"/>
      <c r="I7" s="480"/>
      <c r="J7" s="481"/>
      <c r="K7" s="482"/>
      <c r="L7" s="480"/>
      <c r="M7" s="480"/>
      <c r="N7" s="481"/>
      <c r="O7" s="482"/>
      <c r="P7" s="480"/>
      <c r="Q7" s="480"/>
      <c r="R7" s="481"/>
      <c r="S7" s="482"/>
      <c r="T7" s="480"/>
      <c r="U7" s="480"/>
      <c r="V7" s="481"/>
      <c r="W7" s="482"/>
      <c r="X7" s="449" t="s">
        <v>109</v>
      </c>
      <c r="Y7" s="449" t="s">
        <v>127</v>
      </c>
      <c r="Z7" s="449" t="s">
        <v>127</v>
      </c>
      <c r="AA7" s="484" t="s">
        <v>127</v>
      </c>
      <c r="AB7" s="450" t="s">
        <v>127</v>
      </c>
      <c r="AC7" s="449"/>
      <c r="AD7" s="483" t="s">
        <v>134</v>
      </c>
    </row>
    <row r="8" spans="1:30" ht="150" x14ac:dyDescent="0.25">
      <c r="A8" s="20"/>
      <c r="B8" s="20"/>
      <c r="C8" s="20"/>
      <c r="D8" s="20"/>
      <c r="E8" s="463" t="s">
        <v>1243</v>
      </c>
      <c r="F8" s="435"/>
      <c r="G8" s="435"/>
      <c r="H8" s="464"/>
      <c r="I8" s="464"/>
      <c r="J8" s="465"/>
      <c r="K8" s="466"/>
      <c r="L8" s="464"/>
      <c r="M8" s="464"/>
      <c r="N8" s="465"/>
      <c r="O8" s="466"/>
      <c r="P8" s="464"/>
      <c r="Q8" s="464"/>
      <c r="R8" s="465"/>
      <c r="S8" s="466"/>
      <c r="T8" s="464"/>
      <c r="U8" s="464"/>
      <c r="V8" s="465"/>
      <c r="W8" s="466"/>
      <c r="X8" s="435"/>
      <c r="Y8" s="435"/>
      <c r="Z8" s="435"/>
      <c r="AA8" s="436"/>
      <c r="AB8" s="437"/>
      <c r="AC8" s="435"/>
      <c r="AD8" s="467"/>
    </row>
    <row r="9" spans="1:30" ht="90" x14ac:dyDescent="0.25">
      <c r="A9" s="20"/>
      <c r="B9" s="20"/>
      <c r="C9" s="20"/>
      <c r="D9" s="20"/>
      <c r="E9" s="468" t="s">
        <v>1244</v>
      </c>
      <c r="F9" s="416"/>
      <c r="G9" s="416"/>
      <c r="H9" s="417"/>
      <c r="I9" s="417"/>
      <c r="J9" s="418"/>
      <c r="K9" s="419"/>
      <c r="L9" s="417"/>
      <c r="M9" s="417"/>
      <c r="N9" s="418"/>
      <c r="O9" s="419"/>
      <c r="P9" s="417"/>
      <c r="Q9" s="417"/>
      <c r="R9" s="418"/>
      <c r="S9" s="419"/>
      <c r="T9" s="417"/>
      <c r="U9" s="417"/>
      <c r="V9" s="418"/>
      <c r="W9" s="419"/>
      <c r="X9" s="416" t="s">
        <v>109</v>
      </c>
      <c r="Y9" s="416" t="s">
        <v>127</v>
      </c>
      <c r="Z9" s="416" t="s">
        <v>127</v>
      </c>
      <c r="AA9" s="420" t="s">
        <v>127</v>
      </c>
      <c r="AB9" s="421" t="s">
        <v>127</v>
      </c>
      <c r="AC9" s="416"/>
      <c r="AD9" s="422" t="s">
        <v>134</v>
      </c>
    </row>
    <row r="10" spans="1:30" ht="180" x14ac:dyDescent="0.25">
      <c r="A10" s="20"/>
      <c r="B10" s="20"/>
      <c r="C10" s="20"/>
      <c r="D10" s="20"/>
      <c r="E10" s="468" t="s">
        <v>1245</v>
      </c>
      <c r="F10" s="423"/>
      <c r="G10" s="423"/>
      <c r="H10" s="486"/>
      <c r="I10" s="486"/>
      <c r="J10" s="486"/>
      <c r="K10" s="486"/>
      <c r="L10" s="486"/>
      <c r="M10" s="486"/>
      <c r="N10" s="486"/>
      <c r="O10" s="486"/>
      <c r="P10" s="486"/>
      <c r="Q10" s="486"/>
      <c r="R10" s="486"/>
      <c r="S10" s="486"/>
      <c r="T10" s="486"/>
      <c r="U10" s="486"/>
      <c r="V10" s="486"/>
      <c r="W10" s="486"/>
      <c r="X10" s="423" t="s">
        <v>836</v>
      </c>
      <c r="Y10" s="423" t="s">
        <v>170</v>
      </c>
      <c r="Z10" s="423" t="s">
        <v>170</v>
      </c>
      <c r="AA10" s="420" t="s">
        <v>170</v>
      </c>
      <c r="AB10" s="420" t="s">
        <v>170</v>
      </c>
      <c r="AC10" s="423"/>
      <c r="AD10" s="487" t="s">
        <v>134</v>
      </c>
    </row>
    <row r="11" spans="1:30" ht="75" x14ac:dyDescent="0.25">
      <c r="A11" s="20"/>
      <c r="B11" s="20"/>
      <c r="C11" s="20"/>
      <c r="D11" s="20"/>
      <c r="E11" s="468" t="s">
        <v>1246</v>
      </c>
      <c r="F11" s="416"/>
      <c r="G11" s="416"/>
      <c r="H11" s="417"/>
      <c r="I11" s="417"/>
      <c r="J11" s="418"/>
      <c r="K11" s="419"/>
      <c r="L11" s="417"/>
      <c r="M11" s="417"/>
      <c r="N11" s="418"/>
      <c r="O11" s="419"/>
      <c r="P11" s="417"/>
      <c r="Q11" s="417"/>
      <c r="R11" s="418"/>
      <c r="S11" s="419"/>
      <c r="T11" s="417"/>
      <c r="U11" s="417"/>
      <c r="V11" s="418"/>
      <c r="W11" s="419"/>
      <c r="X11" s="416" t="s">
        <v>109</v>
      </c>
      <c r="Y11" s="416" t="s">
        <v>127</v>
      </c>
      <c r="Z11" s="416" t="s">
        <v>127</v>
      </c>
      <c r="AA11" s="420" t="s">
        <v>42</v>
      </c>
      <c r="AB11" s="421" t="s">
        <v>42</v>
      </c>
      <c r="AC11" s="416"/>
      <c r="AD11" s="422" t="s">
        <v>134</v>
      </c>
    </row>
    <row r="12" spans="1:30" ht="75.75" thickBot="1" x14ac:dyDescent="0.3">
      <c r="A12" s="20"/>
      <c r="B12" s="20"/>
      <c r="C12" s="20"/>
      <c r="D12" s="20"/>
      <c r="E12" s="473" t="s">
        <v>837</v>
      </c>
      <c r="F12" s="443"/>
      <c r="G12" s="443"/>
      <c r="H12" s="474"/>
      <c r="I12" s="474"/>
      <c r="J12" s="475"/>
      <c r="K12" s="476"/>
      <c r="L12" s="474"/>
      <c r="M12" s="474"/>
      <c r="N12" s="475"/>
      <c r="O12" s="476"/>
      <c r="P12" s="474"/>
      <c r="Q12" s="474"/>
      <c r="R12" s="475"/>
      <c r="S12" s="476"/>
      <c r="T12" s="474"/>
      <c r="U12" s="474"/>
      <c r="V12" s="475"/>
      <c r="W12" s="476"/>
      <c r="X12" s="443" t="s">
        <v>109</v>
      </c>
      <c r="Y12" s="443" t="s">
        <v>127</v>
      </c>
      <c r="Z12" s="443" t="s">
        <v>127</v>
      </c>
      <c r="AA12" s="485" t="s">
        <v>42</v>
      </c>
      <c r="AB12" s="444" t="s">
        <v>42</v>
      </c>
      <c r="AC12" s="443"/>
      <c r="AD12" s="477" t="s">
        <v>134</v>
      </c>
    </row>
    <row r="13" spans="1:30" ht="30" x14ac:dyDescent="0.25">
      <c r="A13" s="20"/>
      <c r="B13" s="20"/>
      <c r="C13" s="20"/>
      <c r="D13" s="20"/>
      <c r="E13" s="463" t="s">
        <v>1247</v>
      </c>
      <c r="F13" s="435"/>
      <c r="G13" s="435"/>
      <c r="H13" s="464"/>
      <c r="I13" s="464"/>
      <c r="J13" s="465"/>
      <c r="K13" s="466"/>
      <c r="L13" s="464"/>
      <c r="M13" s="464"/>
      <c r="N13" s="465"/>
      <c r="O13" s="466"/>
      <c r="P13" s="464"/>
      <c r="Q13" s="464"/>
      <c r="R13" s="465"/>
      <c r="S13" s="466"/>
      <c r="T13" s="464"/>
      <c r="U13" s="464"/>
      <c r="V13" s="465"/>
      <c r="W13" s="466"/>
      <c r="X13" s="435"/>
      <c r="Y13" s="435"/>
      <c r="Z13" s="435"/>
      <c r="AA13" s="436"/>
      <c r="AB13" s="437"/>
      <c r="AC13" s="435"/>
      <c r="AD13" s="467"/>
    </row>
    <row r="14" spans="1:30" ht="90" x14ac:dyDescent="0.25">
      <c r="A14" s="20"/>
      <c r="B14" s="20"/>
      <c r="C14" s="20"/>
      <c r="D14" s="20"/>
      <c r="E14" s="468" t="s">
        <v>1248</v>
      </c>
      <c r="F14" s="416"/>
      <c r="G14" s="416"/>
      <c r="H14" s="417"/>
      <c r="I14" s="417"/>
      <c r="J14" s="418"/>
      <c r="K14" s="419"/>
      <c r="L14" s="417"/>
      <c r="M14" s="417"/>
      <c r="N14" s="418"/>
      <c r="O14" s="419"/>
      <c r="P14" s="417"/>
      <c r="Q14" s="417"/>
      <c r="R14" s="418"/>
      <c r="S14" s="419"/>
      <c r="T14" s="417"/>
      <c r="U14" s="417"/>
      <c r="V14" s="418"/>
      <c r="W14" s="419"/>
      <c r="X14" s="416" t="s">
        <v>109</v>
      </c>
      <c r="Y14" s="416" t="s">
        <v>127</v>
      </c>
      <c r="Z14" s="416" t="s">
        <v>127</v>
      </c>
      <c r="AA14" s="420" t="s">
        <v>127</v>
      </c>
      <c r="AB14" s="421" t="s">
        <v>42</v>
      </c>
      <c r="AC14" s="416"/>
      <c r="AD14" s="422" t="s">
        <v>134</v>
      </c>
    </row>
    <row r="15" spans="1:30" ht="45.75" thickBot="1" x14ac:dyDescent="0.3">
      <c r="A15" s="20"/>
      <c r="B15" s="20"/>
      <c r="C15" s="20"/>
      <c r="D15" s="20"/>
      <c r="E15" s="473" t="s">
        <v>1249</v>
      </c>
      <c r="F15" s="443"/>
      <c r="G15" s="443"/>
      <c r="H15" s="474"/>
      <c r="I15" s="474"/>
      <c r="J15" s="475"/>
      <c r="K15" s="476"/>
      <c r="L15" s="474"/>
      <c r="M15" s="474"/>
      <c r="N15" s="475"/>
      <c r="O15" s="476"/>
      <c r="P15" s="474"/>
      <c r="Q15" s="474"/>
      <c r="R15" s="475"/>
      <c r="S15" s="476"/>
      <c r="T15" s="474"/>
      <c r="U15" s="474"/>
      <c r="V15" s="475"/>
      <c r="W15" s="476"/>
      <c r="X15" s="443" t="s">
        <v>109</v>
      </c>
      <c r="Y15" s="443" t="s">
        <v>127</v>
      </c>
      <c r="Z15" s="443" t="s">
        <v>127</v>
      </c>
      <c r="AA15" s="485" t="s">
        <v>127</v>
      </c>
      <c r="AB15" s="444" t="s">
        <v>90</v>
      </c>
      <c r="AC15" s="443"/>
      <c r="AD15" s="477" t="s">
        <v>134</v>
      </c>
    </row>
    <row r="16" spans="1:30" ht="75" x14ac:dyDescent="0.25">
      <c r="A16" s="20"/>
      <c r="B16" s="20"/>
      <c r="C16" s="20"/>
      <c r="D16" s="20"/>
      <c r="E16" s="463" t="s">
        <v>1250</v>
      </c>
      <c r="F16" s="435"/>
      <c r="G16" s="435"/>
      <c r="H16" s="464"/>
      <c r="I16" s="464"/>
      <c r="J16" s="465"/>
      <c r="K16" s="466"/>
      <c r="L16" s="464"/>
      <c r="M16" s="464"/>
      <c r="N16" s="465"/>
      <c r="O16" s="466"/>
      <c r="P16" s="464"/>
      <c r="Q16" s="464"/>
      <c r="R16" s="465"/>
      <c r="S16" s="466"/>
      <c r="T16" s="464"/>
      <c r="U16" s="464"/>
      <c r="V16" s="465"/>
      <c r="W16" s="466"/>
      <c r="X16" s="435"/>
      <c r="Y16" s="435"/>
      <c r="Z16" s="435"/>
      <c r="AA16" s="436"/>
      <c r="AB16" s="437"/>
      <c r="AC16" s="435"/>
      <c r="AD16" s="467"/>
    </row>
    <row r="17" spans="1:30" ht="75" x14ac:dyDescent="0.25">
      <c r="A17" s="20"/>
      <c r="B17" s="20"/>
      <c r="C17" s="20"/>
      <c r="D17" s="20"/>
      <c r="E17" s="468" t="s">
        <v>1251</v>
      </c>
      <c r="F17" s="416"/>
      <c r="G17" s="416"/>
      <c r="H17" s="417"/>
      <c r="I17" s="417"/>
      <c r="J17" s="418"/>
      <c r="K17" s="419"/>
      <c r="L17" s="417"/>
      <c r="M17" s="417"/>
      <c r="N17" s="418"/>
      <c r="O17" s="419"/>
      <c r="P17" s="417"/>
      <c r="Q17" s="417"/>
      <c r="R17" s="418"/>
      <c r="S17" s="419"/>
      <c r="T17" s="417"/>
      <c r="U17" s="417"/>
      <c r="V17" s="418"/>
      <c r="W17" s="419"/>
      <c r="X17" s="416" t="s">
        <v>109</v>
      </c>
      <c r="Y17" s="416" t="s">
        <v>127</v>
      </c>
      <c r="Z17" s="416" t="s">
        <v>127</v>
      </c>
      <c r="AA17" s="420" t="s">
        <v>127</v>
      </c>
      <c r="AB17" s="421" t="s">
        <v>127</v>
      </c>
      <c r="AC17" s="416"/>
      <c r="AD17" s="422" t="s">
        <v>134</v>
      </c>
    </row>
    <row r="18" spans="1:30" ht="180" x14ac:dyDescent="0.25">
      <c r="A18" s="20"/>
      <c r="B18" s="20"/>
      <c r="C18" s="20"/>
      <c r="D18" s="20"/>
      <c r="E18" s="468" t="s">
        <v>1252</v>
      </c>
      <c r="F18" s="416"/>
      <c r="G18" s="416"/>
      <c r="H18" s="417"/>
      <c r="I18" s="417"/>
      <c r="J18" s="418"/>
      <c r="K18" s="419"/>
      <c r="L18" s="417"/>
      <c r="M18" s="417"/>
      <c r="N18" s="418"/>
      <c r="O18" s="419"/>
      <c r="P18" s="417"/>
      <c r="Q18" s="417"/>
      <c r="R18" s="418"/>
      <c r="S18" s="419"/>
      <c r="T18" s="417"/>
      <c r="U18" s="417"/>
      <c r="V18" s="418"/>
      <c r="W18" s="419"/>
      <c r="X18" s="416" t="s">
        <v>109</v>
      </c>
      <c r="Y18" s="416" t="s">
        <v>127</v>
      </c>
      <c r="Z18" s="416" t="s">
        <v>127</v>
      </c>
      <c r="AA18" s="420" t="s">
        <v>127</v>
      </c>
      <c r="AB18" s="421" t="s">
        <v>1188</v>
      </c>
      <c r="AC18" s="416" t="s">
        <v>838</v>
      </c>
      <c r="AD18" s="422" t="s">
        <v>134</v>
      </c>
    </row>
    <row r="19" spans="1:30" ht="60.75" thickBot="1" x14ac:dyDescent="0.3">
      <c r="A19" s="20"/>
      <c r="B19" s="20"/>
      <c r="C19" s="20"/>
      <c r="D19" s="20"/>
      <c r="E19" s="473" t="s">
        <v>1253</v>
      </c>
      <c r="F19" s="443"/>
      <c r="G19" s="443"/>
      <c r="H19" s="474"/>
      <c r="I19" s="474"/>
      <c r="J19" s="475"/>
      <c r="K19" s="476"/>
      <c r="L19" s="474"/>
      <c r="M19" s="474"/>
      <c r="N19" s="475"/>
      <c r="O19" s="476"/>
      <c r="P19" s="474"/>
      <c r="Q19" s="474"/>
      <c r="R19" s="475"/>
      <c r="S19" s="476"/>
      <c r="T19" s="474"/>
      <c r="U19" s="474"/>
      <c r="V19" s="475"/>
      <c r="W19" s="476"/>
      <c r="X19" s="443" t="s">
        <v>109</v>
      </c>
      <c r="Y19" s="443" t="s">
        <v>127</v>
      </c>
      <c r="Z19" s="443" t="s">
        <v>127</v>
      </c>
      <c r="AA19" s="485" t="s">
        <v>127</v>
      </c>
      <c r="AB19" s="444" t="s">
        <v>1188</v>
      </c>
      <c r="AC19" s="443"/>
      <c r="AD19" s="477" t="s">
        <v>134</v>
      </c>
    </row>
    <row r="20" spans="1:30" ht="83.25" customHeight="1" x14ac:dyDescent="0.25">
      <c r="A20" s="20"/>
      <c r="B20" s="20"/>
      <c r="C20" s="20"/>
      <c r="D20" s="20"/>
      <c r="E20" s="463" t="s">
        <v>1254</v>
      </c>
      <c r="F20" s="435"/>
      <c r="G20" s="435"/>
      <c r="H20" s="464"/>
      <c r="I20" s="464"/>
      <c r="J20" s="465"/>
      <c r="K20" s="466"/>
      <c r="L20" s="464"/>
      <c r="M20" s="464"/>
      <c r="N20" s="465"/>
      <c r="O20" s="466"/>
      <c r="P20" s="464"/>
      <c r="Q20" s="464"/>
      <c r="R20" s="465"/>
      <c r="S20" s="466"/>
      <c r="T20" s="464"/>
      <c r="U20" s="464"/>
      <c r="V20" s="465"/>
      <c r="W20" s="466"/>
      <c r="X20" s="435"/>
      <c r="Y20" s="435"/>
      <c r="Z20" s="435"/>
      <c r="AA20" s="436"/>
      <c r="AB20" s="437"/>
      <c r="AC20" s="435"/>
      <c r="AD20" s="467"/>
    </row>
    <row r="21" spans="1:30" ht="72" customHeight="1" x14ac:dyDescent="0.25">
      <c r="A21" s="20"/>
      <c r="B21" s="20"/>
      <c r="C21" s="20"/>
      <c r="D21" s="20"/>
      <c r="E21" s="468" t="s">
        <v>1255</v>
      </c>
      <c r="F21" s="416"/>
      <c r="G21" s="416"/>
      <c r="H21" s="417"/>
      <c r="I21" s="417"/>
      <c r="J21" s="418"/>
      <c r="K21" s="419"/>
      <c r="L21" s="417"/>
      <c r="M21" s="417"/>
      <c r="N21" s="418"/>
      <c r="O21" s="419"/>
      <c r="P21" s="417"/>
      <c r="Q21" s="417"/>
      <c r="R21" s="418"/>
      <c r="S21" s="419"/>
      <c r="T21" s="417"/>
      <c r="U21" s="417"/>
      <c r="V21" s="418"/>
      <c r="W21" s="419"/>
      <c r="X21" s="416" t="s">
        <v>109</v>
      </c>
      <c r="Y21" s="416" t="s">
        <v>127</v>
      </c>
      <c r="Z21" s="416" t="s">
        <v>127</v>
      </c>
      <c r="AA21" s="420" t="s">
        <v>127</v>
      </c>
      <c r="AB21" s="421" t="s">
        <v>127</v>
      </c>
      <c r="AC21" s="416"/>
      <c r="AD21" s="422" t="s">
        <v>134</v>
      </c>
    </row>
    <row r="22" spans="1:30" ht="165" x14ac:dyDescent="0.25">
      <c r="A22" s="20"/>
      <c r="B22" s="20"/>
      <c r="C22" s="20"/>
      <c r="D22" s="20"/>
      <c r="E22" s="468" t="s">
        <v>1256</v>
      </c>
      <c r="F22" s="416"/>
      <c r="G22" s="416"/>
      <c r="H22" s="417"/>
      <c r="I22" s="417"/>
      <c r="J22" s="418"/>
      <c r="K22" s="419"/>
      <c r="L22" s="417"/>
      <c r="M22" s="417"/>
      <c r="N22" s="418"/>
      <c r="O22" s="419"/>
      <c r="P22" s="417"/>
      <c r="Q22" s="417"/>
      <c r="R22" s="418"/>
      <c r="S22" s="419"/>
      <c r="T22" s="417"/>
      <c r="U22" s="417"/>
      <c r="V22" s="418"/>
      <c r="W22" s="419"/>
      <c r="X22" s="416" t="s">
        <v>109</v>
      </c>
      <c r="Y22" s="416" t="s">
        <v>127</v>
      </c>
      <c r="Z22" s="416" t="s">
        <v>127</v>
      </c>
      <c r="AA22" s="420" t="s">
        <v>42</v>
      </c>
      <c r="AB22" s="421" t="s">
        <v>42</v>
      </c>
      <c r="AC22" s="416"/>
      <c r="AD22" s="422" t="s">
        <v>134</v>
      </c>
    </row>
    <row r="23" spans="1:30" ht="45.75" thickBot="1" x14ac:dyDescent="0.3">
      <c r="A23" s="20"/>
      <c r="B23" s="20"/>
      <c r="C23" s="20"/>
      <c r="D23" s="20"/>
      <c r="E23" s="473" t="s">
        <v>1257</v>
      </c>
      <c r="F23" s="443"/>
      <c r="G23" s="443"/>
      <c r="H23" s="474"/>
      <c r="I23" s="474"/>
      <c r="J23" s="475"/>
      <c r="K23" s="476"/>
      <c r="L23" s="474"/>
      <c r="M23" s="474"/>
      <c r="N23" s="475"/>
      <c r="O23" s="476"/>
      <c r="P23" s="474"/>
      <c r="Q23" s="474"/>
      <c r="R23" s="475"/>
      <c r="S23" s="476"/>
      <c r="T23" s="474"/>
      <c r="U23" s="474"/>
      <c r="V23" s="475"/>
      <c r="W23" s="476"/>
      <c r="X23" s="443" t="s">
        <v>109</v>
      </c>
      <c r="Y23" s="443" t="s">
        <v>127</v>
      </c>
      <c r="Z23" s="443" t="s">
        <v>127</v>
      </c>
      <c r="AA23" s="485" t="s">
        <v>127</v>
      </c>
      <c r="AB23" s="444" t="s">
        <v>42</v>
      </c>
      <c r="AC23" s="443"/>
      <c r="AD23" s="477" t="s">
        <v>134</v>
      </c>
    </row>
    <row r="24" spans="1:30" ht="45.75" thickBot="1" x14ac:dyDescent="0.3">
      <c r="A24" s="20"/>
      <c r="B24" s="20"/>
      <c r="C24" s="20"/>
      <c r="D24" s="20"/>
      <c r="E24" s="479" t="s">
        <v>1258</v>
      </c>
      <c r="F24" s="449"/>
      <c r="G24" s="449"/>
      <c r="H24" s="480"/>
      <c r="I24" s="480"/>
      <c r="J24" s="481"/>
      <c r="K24" s="482"/>
      <c r="L24" s="480"/>
      <c r="M24" s="480"/>
      <c r="N24" s="481"/>
      <c r="O24" s="482"/>
      <c r="P24" s="480"/>
      <c r="Q24" s="480"/>
      <c r="R24" s="481"/>
      <c r="S24" s="482"/>
      <c r="T24" s="480"/>
      <c r="U24" s="480"/>
      <c r="V24" s="481"/>
      <c r="W24" s="482"/>
      <c r="X24" s="449" t="s">
        <v>109</v>
      </c>
      <c r="Y24" s="449" t="s">
        <v>127</v>
      </c>
      <c r="Z24" s="449" t="s">
        <v>127</v>
      </c>
      <c r="AA24" s="484" t="s">
        <v>127</v>
      </c>
      <c r="AB24" s="450" t="s">
        <v>90</v>
      </c>
      <c r="AC24" s="449"/>
      <c r="AD24" s="483" t="s">
        <v>134</v>
      </c>
    </row>
    <row r="25" spans="1:30" ht="90" x14ac:dyDescent="0.25">
      <c r="A25" s="20"/>
      <c r="B25" s="20"/>
      <c r="C25" s="20"/>
      <c r="D25" s="20"/>
      <c r="E25" s="463" t="s">
        <v>1259</v>
      </c>
      <c r="F25" s="435"/>
      <c r="G25" s="435"/>
      <c r="H25" s="464"/>
      <c r="I25" s="464"/>
      <c r="J25" s="465"/>
      <c r="K25" s="466"/>
      <c r="L25" s="464"/>
      <c r="M25" s="464"/>
      <c r="N25" s="465"/>
      <c r="O25" s="466"/>
      <c r="P25" s="464"/>
      <c r="Q25" s="464"/>
      <c r="R25" s="465"/>
      <c r="S25" s="466"/>
      <c r="T25" s="464"/>
      <c r="U25" s="464"/>
      <c r="V25" s="465"/>
      <c r="W25" s="466"/>
      <c r="X25" s="435"/>
      <c r="Y25" s="435"/>
      <c r="Z25" s="435"/>
      <c r="AA25" s="436"/>
      <c r="AB25" s="437"/>
      <c r="AC25" s="435"/>
      <c r="AD25" s="467"/>
    </row>
    <row r="26" spans="1:30" ht="45" x14ac:dyDescent="0.25">
      <c r="A26" s="20"/>
      <c r="B26" s="20"/>
      <c r="C26" s="20"/>
      <c r="D26" s="20"/>
      <c r="E26" s="468" t="s">
        <v>1260</v>
      </c>
      <c r="F26" s="416"/>
      <c r="G26" s="416"/>
      <c r="H26" s="417"/>
      <c r="I26" s="417"/>
      <c r="J26" s="418"/>
      <c r="K26" s="419"/>
      <c r="L26" s="417"/>
      <c r="M26" s="417"/>
      <c r="N26" s="418"/>
      <c r="O26" s="419"/>
      <c r="P26" s="417"/>
      <c r="Q26" s="417"/>
      <c r="R26" s="418"/>
      <c r="S26" s="419"/>
      <c r="T26" s="417"/>
      <c r="U26" s="417"/>
      <c r="V26" s="418"/>
      <c r="W26" s="419"/>
      <c r="X26" s="416" t="s">
        <v>615</v>
      </c>
      <c r="Y26" s="416" t="s">
        <v>127</v>
      </c>
      <c r="Z26" s="416" t="s">
        <v>127</v>
      </c>
      <c r="AA26" s="420" t="s">
        <v>127</v>
      </c>
      <c r="AB26" s="421" t="s">
        <v>127</v>
      </c>
      <c r="AC26" s="416"/>
      <c r="AD26" s="422" t="s">
        <v>134</v>
      </c>
    </row>
    <row r="27" spans="1:30" ht="75" x14ac:dyDescent="0.25">
      <c r="A27" s="20"/>
      <c r="B27" s="20"/>
      <c r="C27" s="20"/>
      <c r="D27" s="20"/>
      <c r="E27" s="468" t="s">
        <v>1261</v>
      </c>
      <c r="F27" s="416"/>
      <c r="G27" s="416"/>
      <c r="H27" s="417"/>
      <c r="I27" s="417"/>
      <c r="J27" s="418"/>
      <c r="K27" s="419"/>
      <c r="L27" s="417"/>
      <c r="M27" s="417"/>
      <c r="N27" s="418"/>
      <c r="O27" s="419"/>
      <c r="P27" s="417"/>
      <c r="Q27" s="417"/>
      <c r="R27" s="418"/>
      <c r="S27" s="419"/>
      <c r="T27" s="417"/>
      <c r="U27" s="417"/>
      <c r="V27" s="418"/>
      <c r="W27" s="419"/>
      <c r="X27" s="416" t="s">
        <v>109</v>
      </c>
      <c r="Y27" s="416" t="s">
        <v>127</v>
      </c>
      <c r="Z27" s="416" t="s">
        <v>127</v>
      </c>
      <c r="AA27" s="420" t="s">
        <v>127</v>
      </c>
      <c r="AB27" s="421" t="s">
        <v>127</v>
      </c>
      <c r="AC27" s="416"/>
      <c r="AD27" s="422" t="s">
        <v>134</v>
      </c>
    </row>
    <row r="28" spans="1:30" ht="45" x14ac:dyDescent="0.25">
      <c r="A28" s="20"/>
      <c r="B28" s="20"/>
      <c r="C28" s="20"/>
      <c r="D28" s="20"/>
      <c r="E28" s="468" t="s">
        <v>1262</v>
      </c>
      <c r="F28" s="416"/>
      <c r="G28" s="416"/>
      <c r="H28" s="417"/>
      <c r="I28" s="417"/>
      <c r="J28" s="418"/>
      <c r="K28" s="419"/>
      <c r="L28" s="417"/>
      <c r="M28" s="417"/>
      <c r="N28" s="418"/>
      <c r="O28" s="419"/>
      <c r="P28" s="417"/>
      <c r="Q28" s="417"/>
      <c r="R28" s="418"/>
      <c r="S28" s="419"/>
      <c r="T28" s="417"/>
      <c r="U28" s="417"/>
      <c r="V28" s="418"/>
      <c r="W28" s="419"/>
      <c r="X28" s="416" t="s">
        <v>109</v>
      </c>
      <c r="Y28" s="416" t="s">
        <v>127</v>
      </c>
      <c r="Z28" s="416" t="s">
        <v>127</v>
      </c>
      <c r="AA28" s="420" t="s">
        <v>127</v>
      </c>
      <c r="AB28" s="421" t="s">
        <v>127</v>
      </c>
      <c r="AC28" s="416"/>
      <c r="AD28" s="422" t="s">
        <v>134</v>
      </c>
    </row>
    <row r="29" spans="1:30" ht="120.75" thickBot="1" x14ac:dyDescent="0.3">
      <c r="A29" s="20"/>
      <c r="B29" s="20"/>
      <c r="C29" s="20"/>
      <c r="D29" s="20"/>
      <c r="E29" s="473" t="s">
        <v>1263</v>
      </c>
      <c r="F29" s="443"/>
      <c r="G29" s="443"/>
      <c r="H29" s="474"/>
      <c r="I29" s="474"/>
      <c r="J29" s="475"/>
      <c r="K29" s="476"/>
      <c r="L29" s="474"/>
      <c r="M29" s="474"/>
      <c r="N29" s="475"/>
      <c r="O29" s="476"/>
      <c r="P29" s="474"/>
      <c r="Q29" s="474"/>
      <c r="R29" s="475"/>
      <c r="S29" s="476"/>
      <c r="T29" s="474"/>
      <c r="U29" s="474"/>
      <c r="V29" s="475"/>
      <c r="W29" s="476"/>
      <c r="X29" s="443" t="s">
        <v>615</v>
      </c>
      <c r="Y29" s="443" t="s">
        <v>127</v>
      </c>
      <c r="Z29" s="443" t="s">
        <v>127</v>
      </c>
      <c r="AA29" s="485" t="s">
        <v>42</v>
      </c>
      <c r="AB29" s="444" t="s">
        <v>42</v>
      </c>
      <c r="AC29" s="443"/>
      <c r="AD29" s="477" t="s">
        <v>134</v>
      </c>
    </row>
    <row r="30" spans="1:30" ht="45" x14ac:dyDescent="0.25">
      <c r="A30" s="20"/>
      <c r="B30" s="20"/>
      <c r="C30" s="20"/>
      <c r="D30" s="20"/>
      <c r="E30" s="478" t="s">
        <v>1264</v>
      </c>
      <c r="F30" s="428"/>
      <c r="G30" s="428"/>
      <c r="H30" s="459"/>
      <c r="I30" s="459"/>
      <c r="J30" s="460"/>
      <c r="K30" s="461"/>
      <c r="L30" s="459"/>
      <c r="M30" s="459"/>
      <c r="N30" s="460"/>
      <c r="O30" s="461"/>
      <c r="P30" s="459"/>
      <c r="Q30" s="459"/>
      <c r="R30" s="460"/>
      <c r="S30" s="461"/>
      <c r="T30" s="459"/>
      <c r="U30" s="459"/>
      <c r="V30" s="460"/>
      <c r="W30" s="461"/>
      <c r="X30" s="428"/>
      <c r="Y30" s="428"/>
      <c r="Z30" s="428"/>
      <c r="AA30" s="429"/>
      <c r="AB30" s="430"/>
      <c r="AC30" s="428"/>
      <c r="AD30" s="462"/>
    </row>
    <row r="31" spans="1:30" ht="45" x14ac:dyDescent="0.25">
      <c r="A31" s="20"/>
      <c r="B31" s="20"/>
      <c r="C31" s="20"/>
      <c r="D31" s="20"/>
      <c r="E31" s="468" t="s">
        <v>1265</v>
      </c>
      <c r="F31" s="416"/>
      <c r="G31" s="416"/>
      <c r="H31" s="417"/>
      <c r="I31" s="417"/>
      <c r="J31" s="418"/>
      <c r="K31" s="419"/>
      <c r="L31" s="417"/>
      <c r="M31" s="417"/>
      <c r="N31" s="418"/>
      <c r="O31" s="419"/>
      <c r="P31" s="417"/>
      <c r="Q31" s="417"/>
      <c r="R31" s="418"/>
      <c r="S31" s="419"/>
      <c r="T31" s="417"/>
      <c r="U31" s="417"/>
      <c r="V31" s="418"/>
      <c r="W31" s="419"/>
      <c r="X31" s="416" t="s">
        <v>109</v>
      </c>
      <c r="Y31" s="416" t="s">
        <v>127</v>
      </c>
      <c r="Z31" s="416" t="s">
        <v>127</v>
      </c>
      <c r="AA31" s="420" t="s">
        <v>127</v>
      </c>
      <c r="AB31" s="421" t="s">
        <v>127</v>
      </c>
      <c r="AC31" s="416"/>
      <c r="AD31" s="422" t="s">
        <v>134</v>
      </c>
    </row>
    <row r="32" spans="1:30" ht="255" x14ac:dyDescent="0.25">
      <c r="A32" s="20"/>
      <c r="B32" s="20"/>
      <c r="C32" s="20"/>
      <c r="D32" s="20"/>
      <c r="E32" s="468" t="s">
        <v>1266</v>
      </c>
      <c r="F32" s="416"/>
      <c r="G32" s="416"/>
      <c r="H32" s="417"/>
      <c r="I32" s="417"/>
      <c r="J32" s="418"/>
      <c r="K32" s="419"/>
      <c r="L32" s="417"/>
      <c r="M32" s="417"/>
      <c r="N32" s="418"/>
      <c r="O32" s="419"/>
      <c r="P32" s="417"/>
      <c r="Q32" s="417"/>
      <c r="R32" s="418"/>
      <c r="S32" s="419"/>
      <c r="T32" s="417"/>
      <c r="U32" s="417"/>
      <c r="V32" s="418"/>
      <c r="W32" s="419"/>
      <c r="X32" s="416" t="s">
        <v>109</v>
      </c>
      <c r="Y32" s="416" t="s">
        <v>42</v>
      </c>
      <c r="Z32" s="416" t="s">
        <v>42</v>
      </c>
      <c r="AA32" s="420" t="s">
        <v>42</v>
      </c>
      <c r="AB32" s="421" t="s">
        <v>42</v>
      </c>
      <c r="AC32" s="416"/>
      <c r="AD32" s="422" t="s">
        <v>134</v>
      </c>
    </row>
    <row r="33" spans="1:30" ht="75.75" thickBot="1" x14ac:dyDescent="0.3">
      <c r="A33" s="20"/>
      <c r="B33" s="20"/>
      <c r="C33" s="20"/>
      <c r="D33" s="20"/>
      <c r="E33" s="473" t="s">
        <v>1267</v>
      </c>
      <c r="F33" s="443"/>
      <c r="G33" s="443"/>
      <c r="H33" s="474"/>
      <c r="I33" s="474"/>
      <c r="J33" s="475"/>
      <c r="K33" s="476"/>
      <c r="L33" s="474"/>
      <c r="M33" s="474"/>
      <c r="N33" s="475"/>
      <c r="O33" s="476"/>
      <c r="P33" s="474"/>
      <c r="Q33" s="474"/>
      <c r="R33" s="475"/>
      <c r="S33" s="476"/>
      <c r="T33" s="474"/>
      <c r="U33" s="474"/>
      <c r="V33" s="475"/>
      <c r="W33" s="476"/>
      <c r="X33" s="443" t="s">
        <v>109</v>
      </c>
      <c r="Y33" s="443" t="s">
        <v>127</v>
      </c>
      <c r="Z33" s="443" t="s">
        <v>127</v>
      </c>
      <c r="AA33" s="485" t="s">
        <v>42</v>
      </c>
      <c r="AB33" s="444" t="s">
        <v>42</v>
      </c>
      <c r="AC33" s="443"/>
      <c r="AD33" s="477" t="s">
        <v>134</v>
      </c>
    </row>
    <row r="34" spans="1:30" ht="30" x14ac:dyDescent="0.25">
      <c r="A34" s="20"/>
      <c r="B34" s="20"/>
      <c r="C34" s="20"/>
      <c r="D34" s="20"/>
      <c r="E34" s="463" t="s">
        <v>1268</v>
      </c>
      <c r="F34" s="435"/>
      <c r="G34" s="435"/>
      <c r="H34" s="464"/>
      <c r="I34" s="464"/>
      <c r="J34" s="465"/>
      <c r="K34" s="466"/>
      <c r="L34" s="464"/>
      <c r="M34" s="464"/>
      <c r="N34" s="465"/>
      <c r="O34" s="466"/>
      <c r="P34" s="464"/>
      <c r="Q34" s="464"/>
      <c r="R34" s="465"/>
      <c r="S34" s="466"/>
      <c r="T34" s="464"/>
      <c r="U34" s="464"/>
      <c r="V34" s="465"/>
      <c r="W34" s="466"/>
      <c r="X34" s="435"/>
      <c r="Y34" s="435"/>
      <c r="Z34" s="435"/>
      <c r="AA34" s="436"/>
      <c r="AB34" s="437"/>
      <c r="AC34" s="435"/>
      <c r="AD34" s="467"/>
    </row>
    <row r="35" spans="1:30" ht="45" x14ac:dyDescent="0.25">
      <c r="A35" s="20"/>
      <c r="B35" s="20"/>
      <c r="C35" s="20"/>
      <c r="D35" s="20"/>
      <c r="E35" s="468" t="s">
        <v>1269</v>
      </c>
      <c r="F35" s="416"/>
      <c r="G35" s="416"/>
      <c r="H35" s="417"/>
      <c r="I35" s="417"/>
      <c r="J35" s="418"/>
      <c r="K35" s="419"/>
      <c r="L35" s="417"/>
      <c r="M35" s="417"/>
      <c r="N35" s="418"/>
      <c r="O35" s="419"/>
      <c r="P35" s="417"/>
      <c r="Q35" s="417"/>
      <c r="R35" s="418"/>
      <c r="S35" s="419"/>
      <c r="T35" s="417"/>
      <c r="U35" s="417"/>
      <c r="V35" s="418"/>
      <c r="W35" s="419"/>
      <c r="X35" s="416" t="s">
        <v>109</v>
      </c>
      <c r="Y35" s="416" t="s">
        <v>127</v>
      </c>
      <c r="Z35" s="416" t="s">
        <v>127</v>
      </c>
      <c r="AA35" s="420" t="s">
        <v>127</v>
      </c>
      <c r="AB35" s="421" t="s">
        <v>127</v>
      </c>
      <c r="AC35" s="416"/>
      <c r="AD35" s="422" t="s">
        <v>134</v>
      </c>
    </row>
    <row r="36" spans="1:30" ht="120.75" thickBot="1" x14ac:dyDescent="0.3">
      <c r="A36" s="128"/>
      <c r="B36" s="128"/>
      <c r="C36" s="128"/>
      <c r="D36" s="128"/>
      <c r="E36" s="469" t="s">
        <v>1270</v>
      </c>
      <c r="F36" s="445"/>
      <c r="G36" s="445"/>
      <c r="H36" s="470"/>
      <c r="I36" s="470"/>
      <c r="J36" s="471"/>
      <c r="K36" s="472"/>
      <c r="L36" s="470"/>
      <c r="M36" s="470"/>
      <c r="N36" s="471"/>
      <c r="O36" s="472"/>
      <c r="P36" s="470"/>
      <c r="Q36" s="470"/>
      <c r="R36" s="471"/>
      <c r="S36" s="472"/>
      <c r="T36" s="470"/>
      <c r="U36" s="470"/>
      <c r="V36" s="471"/>
      <c r="W36" s="472"/>
      <c r="X36" s="445" t="s">
        <v>839</v>
      </c>
      <c r="Y36" s="445" t="s">
        <v>127</v>
      </c>
      <c r="Z36" s="445" t="s">
        <v>127</v>
      </c>
      <c r="AA36" s="485" t="s">
        <v>127</v>
      </c>
      <c r="AB36" s="444" t="s">
        <v>127</v>
      </c>
      <c r="AC36" s="445"/>
      <c r="AD36" s="446" t="s">
        <v>134</v>
      </c>
    </row>
    <row r="37" spans="1:30" ht="30" x14ac:dyDescent="0.25">
      <c r="A37" s="128"/>
      <c r="B37" s="128"/>
      <c r="C37" s="128"/>
      <c r="D37" s="128"/>
      <c r="E37" s="455" t="s">
        <v>1271</v>
      </c>
      <c r="F37" s="431"/>
      <c r="G37" s="431"/>
      <c r="H37" s="456"/>
      <c r="I37" s="456"/>
      <c r="J37" s="457"/>
      <c r="K37" s="458"/>
      <c r="L37" s="456"/>
      <c r="M37" s="456"/>
      <c r="N37" s="457"/>
      <c r="O37" s="458"/>
      <c r="P37" s="456"/>
      <c r="Q37" s="456"/>
      <c r="R37" s="457"/>
      <c r="S37" s="458"/>
      <c r="T37" s="456"/>
      <c r="U37" s="456"/>
      <c r="V37" s="457"/>
      <c r="W37" s="458"/>
      <c r="X37" s="431"/>
      <c r="Y37" s="431"/>
      <c r="Z37" s="431"/>
      <c r="AA37" s="429"/>
      <c r="AB37" s="430"/>
      <c r="AC37" s="431"/>
      <c r="AD37" s="432"/>
    </row>
    <row r="38" spans="1:30" ht="120" x14ac:dyDescent="0.25">
      <c r="A38" s="129"/>
      <c r="B38" s="129"/>
      <c r="C38" s="129"/>
      <c r="D38" s="129"/>
      <c r="E38" s="440" t="s">
        <v>1272</v>
      </c>
      <c r="F38" s="426"/>
      <c r="G38" s="426"/>
      <c r="H38" s="426"/>
      <c r="I38" s="426"/>
      <c r="J38" s="426"/>
      <c r="K38" s="426"/>
      <c r="L38" s="426"/>
      <c r="M38" s="426"/>
      <c r="N38" s="426"/>
      <c r="O38" s="426"/>
      <c r="P38" s="426"/>
      <c r="Q38" s="426"/>
      <c r="R38" s="426"/>
      <c r="S38" s="426"/>
      <c r="T38" s="426"/>
      <c r="U38" s="426"/>
      <c r="V38" s="426"/>
      <c r="W38" s="426"/>
      <c r="X38" s="426"/>
      <c r="Y38" s="426"/>
      <c r="Z38" s="416" t="s">
        <v>90</v>
      </c>
      <c r="AA38" s="420" t="s">
        <v>90</v>
      </c>
      <c r="AB38" s="421" t="s">
        <v>90</v>
      </c>
      <c r="AC38" s="424"/>
      <c r="AD38" s="425" t="s">
        <v>134</v>
      </c>
    </row>
    <row r="39" spans="1:30" ht="75" x14ac:dyDescent="0.25">
      <c r="A39" s="129"/>
      <c r="B39" s="129"/>
      <c r="C39" s="129"/>
      <c r="D39" s="129"/>
      <c r="E39" s="454" t="s">
        <v>1273</v>
      </c>
      <c r="F39" s="426"/>
      <c r="G39" s="426"/>
      <c r="H39" s="426"/>
      <c r="I39" s="426"/>
      <c r="J39" s="426"/>
      <c r="K39" s="426"/>
      <c r="L39" s="426"/>
      <c r="M39" s="426"/>
      <c r="N39" s="426"/>
      <c r="O39" s="426"/>
      <c r="P39" s="426"/>
      <c r="Q39" s="426"/>
      <c r="R39" s="426"/>
      <c r="S39" s="426"/>
      <c r="T39" s="426"/>
      <c r="U39" s="426"/>
      <c r="V39" s="426"/>
      <c r="W39" s="426"/>
      <c r="X39" s="426"/>
      <c r="Y39" s="426"/>
      <c r="Z39" s="416" t="s">
        <v>90</v>
      </c>
      <c r="AA39" s="420" t="s">
        <v>170</v>
      </c>
      <c r="AB39" s="421" t="s">
        <v>170</v>
      </c>
      <c r="AC39" s="424"/>
      <c r="AD39" s="425" t="s">
        <v>134</v>
      </c>
    </row>
    <row r="40" spans="1:30" ht="180.75" thickBot="1" x14ac:dyDescent="0.3">
      <c r="A40" s="129"/>
      <c r="B40" s="129"/>
      <c r="C40" s="129"/>
      <c r="D40" s="129"/>
      <c r="E40" s="441" t="s">
        <v>1274</v>
      </c>
      <c r="F40" s="442"/>
      <c r="G40" s="442"/>
      <c r="H40" s="442"/>
      <c r="I40" s="442"/>
      <c r="J40" s="442"/>
      <c r="K40" s="442"/>
      <c r="L40" s="442"/>
      <c r="M40" s="442"/>
      <c r="N40" s="442"/>
      <c r="O40" s="442"/>
      <c r="P40" s="442"/>
      <c r="Q40" s="442"/>
      <c r="R40" s="442"/>
      <c r="S40" s="442"/>
      <c r="T40" s="442"/>
      <c r="U40" s="442"/>
      <c r="V40" s="442"/>
      <c r="W40" s="442"/>
      <c r="X40" s="442"/>
      <c r="Y40" s="442"/>
      <c r="Z40" s="443" t="s">
        <v>90</v>
      </c>
      <c r="AA40" s="485" t="s">
        <v>90</v>
      </c>
      <c r="AB40" s="444" t="s">
        <v>170</v>
      </c>
      <c r="AC40" s="445"/>
      <c r="AD40" s="446" t="s">
        <v>134</v>
      </c>
    </row>
    <row r="41" spans="1:30" ht="30" x14ac:dyDescent="0.25">
      <c r="A41" s="129"/>
      <c r="B41" s="129"/>
      <c r="C41" s="129"/>
      <c r="D41" s="129"/>
      <c r="E41" s="433" t="s">
        <v>1276</v>
      </c>
      <c r="F41" s="434"/>
      <c r="G41" s="434"/>
      <c r="H41" s="434"/>
      <c r="I41" s="434"/>
      <c r="J41" s="434"/>
      <c r="K41" s="434"/>
      <c r="L41" s="434"/>
      <c r="M41" s="434"/>
      <c r="N41" s="434"/>
      <c r="O41" s="434"/>
      <c r="P41" s="434"/>
      <c r="Q41" s="434"/>
      <c r="R41" s="434"/>
      <c r="S41" s="434"/>
      <c r="T41" s="434"/>
      <c r="U41" s="434"/>
      <c r="V41" s="434"/>
      <c r="W41" s="434"/>
      <c r="X41" s="434"/>
      <c r="Y41" s="434"/>
      <c r="Z41" s="435"/>
      <c r="AA41" s="436"/>
      <c r="AB41" s="437"/>
      <c r="AC41" s="438"/>
      <c r="AD41" s="439"/>
    </row>
    <row r="42" spans="1:30" ht="30" x14ac:dyDescent="0.25">
      <c r="A42" s="129"/>
      <c r="B42" s="129"/>
      <c r="C42" s="129"/>
      <c r="D42" s="129"/>
      <c r="E42" s="440" t="s">
        <v>1162</v>
      </c>
      <c r="F42" s="426"/>
      <c r="G42" s="426"/>
      <c r="H42" s="426"/>
      <c r="I42" s="426"/>
      <c r="J42" s="426"/>
      <c r="K42" s="426"/>
      <c r="L42" s="426"/>
      <c r="M42" s="426"/>
      <c r="N42" s="426"/>
      <c r="O42" s="426"/>
      <c r="P42" s="426"/>
      <c r="Q42" s="426"/>
      <c r="R42" s="426"/>
      <c r="S42" s="426"/>
      <c r="T42" s="426"/>
      <c r="U42" s="426"/>
      <c r="V42" s="426"/>
      <c r="W42" s="426"/>
      <c r="X42" s="426"/>
      <c r="Y42" s="426"/>
      <c r="Z42" s="416" t="s">
        <v>127</v>
      </c>
      <c r="AA42" s="420" t="s">
        <v>127</v>
      </c>
      <c r="AB42" s="421" t="s">
        <v>127</v>
      </c>
      <c r="AC42" s="424"/>
      <c r="AD42" s="425" t="s">
        <v>134</v>
      </c>
    </row>
    <row r="43" spans="1:30" ht="75" x14ac:dyDescent="0.25">
      <c r="A43" s="129"/>
      <c r="B43" s="129"/>
      <c r="C43" s="129"/>
      <c r="D43" s="129"/>
      <c r="E43" s="440" t="s">
        <v>1277</v>
      </c>
      <c r="F43" s="426"/>
      <c r="G43" s="426"/>
      <c r="H43" s="426"/>
      <c r="I43" s="426"/>
      <c r="J43" s="426"/>
      <c r="K43" s="426"/>
      <c r="L43" s="426"/>
      <c r="M43" s="426"/>
      <c r="N43" s="426"/>
      <c r="O43" s="426"/>
      <c r="P43" s="426"/>
      <c r="Q43" s="426"/>
      <c r="R43" s="426"/>
      <c r="S43" s="426"/>
      <c r="T43" s="426"/>
      <c r="U43" s="426"/>
      <c r="V43" s="426"/>
      <c r="W43" s="426"/>
      <c r="X43" s="426"/>
      <c r="Y43" s="426"/>
      <c r="Z43" s="416" t="s">
        <v>90</v>
      </c>
      <c r="AA43" s="420" t="s">
        <v>170</v>
      </c>
      <c r="AB43" s="421" t="s">
        <v>170</v>
      </c>
      <c r="AC43" s="424"/>
      <c r="AD43" s="425" t="s">
        <v>134</v>
      </c>
    </row>
    <row r="44" spans="1:30" ht="75.75" thickBot="1" x14ac:dyDescent="0.3">
      <c r="A44" s="129"/>
      <c r="B44" s="129"/>
      <c r="C44" s="129"/>
      <c r="D44" s="129"/>
      <c r="E44" s="441" t="s">
        <v>1163</v>
      </c>
      <c r="F44" s="442"/>
      <c r="G44" s="442"/>
      <c r="H44" s="442"/>
      <c r="I44" s="442"/>
      <c r="J44" s="442"/>
      <c r="K44" s="442"/>
      <c r="L44" s="442"/>
      <c r="M44" s="442"/>
      <c r="N44" s="442"/>
      <c r="O44" s="442"/>
      <c r="P44" s="442"/>
      <c r="Q44" s="442"/>
      <c r="R44" s="442"/>
      <c r="S44" s="442"/>
      <c r="T44" s="442"/>
      <c r="U44" s="442"/>
      <c r="V44" s="442"/>
      <c r="W44" s="442"/>
      <c r="X44" s="442"/>
      <c r="Y44" s="442"/>
      <c r="Z44" s="443" t="s">
        <v>90</v>
      </c>
      <c r="AA44" s="485" t="s">
        <v>170</v>
      </c>
      <c r="AB44" s="444" t="s">
        <v>170</v>
      </c>
      <c r="AC44" s="445"/>
      <c r="AD44" s="446" t="s">
        <v>134</v>
      </c>
    </row>
    <row r="45" spans="1:30" ht="30" x14ac:dyDescent="0.25">
      <c r="A45" s="129"/>
      <c r="B45" s="129"/>
      <c r="C45" s="129"/>
      <c r="D45" s="129"/>
      <c r="E45" s="453" t="s">
        <v>1275</v>
      </c>
      <c r="F45" s="427"/>
      <c r="G45" s="427"/>
      <c r="H45" s="427"/>
      <c r="I45" s="427"/>
      <c r="J45" s="427"/>
      <c r="K45" s="427"/>
      <c r="L45" s="427"/>
      <c r="M45" s="427"/>
      <c r="N45" s="427"/>
      <c r="O45" s="427"/>
      <c r="P45" s="427"/>
      <c r="Q45" s="427"/>
      <c r="R45" s="427"/>
      <c r="S45" s="427"/>
      <c r="T45" s="427"/>
      <c r="U45" s="427"/>
      <c r="V45" s="427"/>
      <c r="W45" s="427"/>
      <c r="X45" s="427"/>
      <c r="Y45" s="427"/>
      <c r="Z45" s="428"/>
      <c r="AA45" s="429"/>
      <c r="AB45" s="430"/>
      <c r="AC45" s="431"/>
      <c r="AD45" s="432"/>
    </row>
    <row r="46" spans="1:30" ht="60" x14ac:dyDescent="0.25">
      <c r="A46" s="129"/>
      <c r="B46" s="129"/>
      <c r="C46" s="129"/>
      <c r="D46" s="129"/>
      <c r="E46" s="440" t="s">
        <v>1164</v>
      </c>
      <c r="F46" s="426"/>
      <c r="G46" s="426"/>
      <c r="H46" s="426"/>
      <c r="I46" s="426"/>
      <c r="J46" s="426"/>
      <c r="K46" s="426"/>
      <c r="L46" s="426"/>
      <c r="M46" s="426"/>
      <c r="N46" s="426"/>
      <c r="O46" s="426"/>
      <c r="P46" s="426"/>
      <c r="Q46" s="426"/>
      <c r="R46" s="426"/>
      <c r="S46" s="426"/>
      <c r="T46" s="426"/>
      <c r="U46" s="426"/>
      <c r="V46" s="426"/>
      <c r="W46" s="426"/>
      <c r="X46" s="426"/>
      <c r="Y46" s="426"/>
      <c r="Z46" s="424" t="s">
        <v>127</v>
      </c>
      <c r="AA46" s="420" t="s">
        <v>127</v>
      </c>
      <c r="AB46" s="421" t="s">
        <v>127</v>
      </c>
      <c r="AC46" s="424"/>
      <c r="AD46" s="425" t="s">
        <v>134</v>
      </c>
    </row>
    <row r="47" spans="1:30" ht="105" x14ac:dyDescent="0.25">
      <c r="A47" s="129"/>
      <c r="B47" s="129"/>
      <c r="C47" s="129"/>
      <c r="D47" s="129"/>
      <c r="E47" s="440" t="s">
        <v>1278</v>
      </c>
      <c r="F47" s="426"/>
      <c r="G47" s="426"/>
      <c r="H47" s="426"/>
      <c r="I47" s="426"/>
      <c r="J47" s="426"/>
      <c r="K47" s="426"/>
      <c r="L47" s="426"/>
      <c r="M47" s="426"/>
      <c r="N47" s="426"/>
      <c r="O47" s="426"/>
      <c r="P47" s="426"/>
      <c r="Q47" s="426"/>
      <c r="R47" s="426"/>
      <c r="S47" s="426"/>
      <c r="T47" s="426"/>
      <c r="U47" s="426"/>
      <c r="V47" s="426"/>
      <c r="W47" s="426"/>
      <c r="X47" s="426"/>
      <c r="Y47" s="426"/>
      <c r="Z47" s="416" t="s">
        <v>127</v>
      </c>
      <c r="AA47" s="420" t="s">
        <v>127</v>
      </c>
      <c r="AB47" s="421" t="s">
        <v>127</v>
      </c>
      <c r="AC47" s="424"/>
      <c r="AD47" s="425" t="s">
        <v>134</v>
      </c>
    </row>
    <row r="48" spans="1:30" ht="30.75" thickBot="1" x14ac:dyDescent="0.3">
      <c r="A48" s="129"/>
      <c r="B48" s="129"/>
      <c r="C48" s="129"/>
      <c r="D48" s="129"/>
      <c r="E48" s="441" t="s">
        <v>1165</v>
      </c>
      <c r="F48" s="442"/>
      <c r="G48" s="442"/>
      <c r="H48" s="442"/>
      <c r="I48" s="442"/>
      <c r="J48" s="442"/>
      <c r="K48" s="442"/>
      <c r="L48" s="442"/>
      <c r="M48" s="442"/>
      <c r="N48" s="442"/>
      <c r="O48" s="442"/>
      <c r="P48" s="442"/>
      <c r="Q48" s="442"/>
      <c r="R48" s="442"/>
      <c r="S48" s="442"/>
      <c r="T48" s="442"/>
      <c r="U48" s="442"/>
      <c r="V48" s="442"/>
      <c r="W48" s="442"/>
      <c r="X48" s="442"/>
      <c r="Y48" s="442"/>
      <c r="Z48" s="443" t="s">
        <v>127</v>
      </c>
      <c r="AA48" s="485" t="s">
        <v>127</v>
      </c>
      <c r="AB48" s="444" t="s">
        <v>127</v>
      </c>
      <c r="AC48" s="445"/>
      <c r="AD48" s="446" t="s">
        <v>134</v>
      </c>
    </row>
    <row r="49" spans="1:30" ht="45.75" thickBot="1" x14ac:dyDescent="0.3">
      <c r="A49" s="129"/>
      <c r="B49" s="129"/>
      <c r="C49" s="129"/>
      <c r="D49" s="129"/>
      <c r="E49" s="447" t="s">
        <v>1279</v>
      </c>
      <c r="F49" s="448"/>
      <c r="G49" s="448"/>
      <c r="H49" s="448"/>
      <c r="I49" s="448"/>
      <c r="J49" s="448"/>
      <c r="K49" s="448"/>
      <c r="L49" s="448"/>
      <c r="M49" s="448"/>
      <c r="N49" s="448"/>
      <c r="O49" s="448"/>
      <c r="P49" s="448"/>
      <c r="Q49" s="448"/>
      <c r="R49" s="448"/>
      <c r="S49" s="448"/>
      <c r="T49" s="448"/>
      <c r="U49" s="448"/>
      <c r="V49" s="448"/>
      <c r="W49" s="448"/>
      <c r="X49" s="448"/>
      <c r="Y49" s="448"/>
      <c r="Z49" s="449" t="s">
        <v>110</v>
      </c>
      <c r="AA49" s="484" t="s">
        <v>127</v>
      </c>
      <c r="AB49" s="450" t="s">
        <v>127</v>
      </c>
      <c r="AC49" s="451"/>
      <c r="AD49" s="452" t="s">
        <v>134</v>
      </c>
    </row>
    <row r="50" spans="1:30" ht="60" x14ac:dyDescent="0.25">
      <c r="A50" s="129"/>
      <c r="B50" s="129"/>
      <c r="C50" s="129"/>
      <c r="D50" s="129"/>
      <c r="E50" s="433" t="s">
        <v>1280</v>
      </c>
      <c r="F50" s="434"/>
      <c r="G50" s="434"/>
      <c r="H50" s="434"/>
      <c r="I50" s="434"/>
      <c r="J50" s="434"/>
      <c r="K50" s="434"/>
      <c r="L50" s="434"/>
      <c r="M50" s="434"/>
      <c r="N50" s="434"/>
      <c r="O50" s="434"/>
      <c r="P50" s="434"/>
      <c r="Q50" s="434"/>
      <c r="R50" s="434"/>
      <c r="S50" s="434"/>
      <c r="T50" s="434"/>
      <c r="U50" s="434"/>
      <c r="V50" s="434"/>
      <c r="W50" s="434"/>
      <c r="X50" s="434"/>
      <c r="Y50" s="434"/>
      <c r="Z50" s="435"/>
      <c r="AA50" s="436"/>
      <c r="AB50" s="437"/>
      <c r="AC50" s="438"/>
      <c r="AD50" s="439"/>
    </row>
    <row r="51" spans="1:30" ht="60" x14ac:dyDescent="0.25">
      <c r="A51" s="129"/>
      <c r="B51" s="129"/>
      <c r="C51" s="129"/>
      <c r="D51" s="129"/>
      <c r="E51" s="440" t="s">
        <v>1166</v>
      </c>
      <c r="F51" s="426"/>
      <c r="G51" s="426"/>
      <c r="H51" s="426"/>
      <c r="I51" s="426"/>
      <c r="J51" s="426"/>
      <c r="K51" s="426"/>
      <c r="L51" s="426"/>
      <c r="M51" s="426"/>
      <c r="N51" s="426"/>
      <c r="O51" s="426"/>
      <c r="P51" s="426"/>
      <c r="Q51" s="426"/>
      <c r="R51" s="426"/>
      <c r="S51" s="426"/>
      <c r="T51" s="426"/>
      <c r="U51" s="426"/>
      <c r="V51" s="426"/>
      <c r="W51" s="426"/>
      <c r="X51" s="426"/>
      <c r="Y51" s="426"/>
      <c r="Z51" s="416" t="s">
        <v>127</v>
      </c>
      <c r="AA51" s="420" t="s">
        <v>127</v>
      </c>
      <c r="AB51" s="421" t="s">
        <v>127</v>
      </c>
      <c r="AC51" s="424"/>
      <c r="AD51" s="425" t="s">
        <v>134</v>
      </c>
    </row>
    <row r="52" spans="1:30" ht="105" x14ac:dyDescent="0.25">
      <c r="A52" s="129"/>
      <c r="B52" s="129"/>
      <c r="C52" s="129"/>
      <c r="D52" s="129"/>
      <c r="E52" s="440" t="s">
        <v>1281</v>
      </c>
      <c r="F52" s="426"/>
      <c r="G52" s="426"/>
      <c r="H52" s="426"/>
      <c r="I52" s="426"/>
      <c r="J52" s="426"/>
      <c r="K52" s="426"/>
      <c r="L52" s="426"/>
      <c r="M52" s="426"/>
      <c r="N52" s="426"/>
      <c r="O52" s="426"/>
      <c r="P52" s="426"/>
      <c r="Q52" s="426"/>
      <c r="R52" s="426"/>
      <c r="S52" s="426"/>
      <c r="T52" s="426"/>
      <c r="U52" s="426"/>
      <c r="V52" s="426"/>
      <c r="W52" s="426"/>
      <c r="X52" s="426"/>
      <c r="Y52" s="426"/>
      <c r="Z52" s="416" t="s">
        <v>90</v>
      </c>
      <c r="AA52" s="420" t="s">
        <v>90</v>
      </c>
      <c r="AB52" s="421" t="s">
        <v>42</v>
      </c>
      <c r="AC52" s="424"/>
      <c r="AD52" s="425" t="s">
        <v>134</v>
      </c>
    </row>
    <row r="53" spans="1:30" ht="150.75" thickBot="1" x14ac:dyDescent="0.3">
      <c r="A53" s="129"/>
      <c r="B53" s="129"/>
      <c r="C53" s="129"/>
      <c r="D53" s="129"/>
      <c r="E53" s="441" t="s">
        <v>1282</v>
      </c>
      <c r="F53" s="442"/>
      <c r="G53" s="442"/>
      <c r="H53" s="442"/>
      <c r="I53" s="442"/>
      <c r="J53" s="442"/>
      <c r="K53" s="442"/>
      <c r="L53" s="442"/>
      <c r="M53" s="442"/>
      <c r="N53" s="442"/>
      <c r="O53" s="442"/>
      <c r="P53" s="442"/>
      <c r="Q53" s="442"/>
      <c r="R53" s="442"/>
      <c r="S53" s="442"/>
      <c r="T53" s="442"/>
      <c r="U53" s="442"/>
      <c r="V53" s="442"/>
      <c r="W53" s="442"/>
      <c r="X53" s="442"/>
      <c r="Y53" s="442"/>
      <c r="Z53" s="443" t="s">
        <v>127</v>
      </c>
      <c r="AA53" s="485" t="s">
        <v>127</v>
      </c>
      <c r="AB53" s="444" t="s">
        <v>127</v>
      </c>
      <c r="AC53" s="445"/>
      <c r="AD53" s="446" t="s">
        <v>134</v>
      </c>
    </row>
    <row r="54" spans="1:30" ht="13.5" customHeight="1" x14ac:dyDescent="0.25"/>
    <row r="55" spans="1:30" ht="13.5" customHeight="1" x14ac:dyDescent="0.25"/>
    <row r="56" spans="1:30" ht="13.5" customHeight="1" x14ac:dyDescent="0.25"/>
    <row r="57" spans="1:30" ht="13.5" customHeight="1" x14ac:dyDescent="0.25"/>
    <row r="58" spans="1:30" ht="13.5" customHeight="1" x14ac:dyDescent="0.25"/>
    <row r="59" spans="1:30" ht="13.5" customHeight="1" x14ac:dyDescent="0.25"/>
    <row r="60" spans="1:30" ht="13.5" customHeight="1" x14ac:dyDescent="0.25"/>
    <row r="61" spans="1:30" ht="13.5" customHeight="1" x14ac:dyDescent="0.25"/>
    <row r="62" spans="1:30" ht="13.5" customHeight="1" x14ac:dyDescent="0.25"/>
    <row r="63" spans="1:30" ht="13.5" customHeight="1" x14ac:dyDescent="0.25"/>
    <row r="64" spans="1:30"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row r="1002" ht="13.5" customHeight="1" x14ac:dyDescent="0.25"/>
    <row r="1003" ht="13.5" customHeight="1" x14ac:dyDescent="0.25"/>
  </sheetData>
  <autoFilter ref="A1:AD53" xr:uid="{00000000-0001-0000-0F00-000000000000}"/>
  <dataValidations count="2">
    <dataValidation type="list" allowBlank="1" showErrorMessage="1" sqref="Y2:Z37 Z38:Z53 AC38:AC53" xr:uid="{00000000-0002-0000-0F00-000001000000}">
      <formula1>"Nog niet opgestart,In opstartfase,Gevorderde fase,Voldaan,Niet (langer) van toepassing"</formula1>
    </dataValidation>
    <dataValidation type="list" allowBlank="1" showInputMessage="1" showErrorMessage="1" sqref="AA2:AB53" xr:uid="{71A8A1D8-BABA-456A-BFB3-8ED06C075C47}">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2F5496"/>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5" width="8.7109375" customWidth="1"/>
    <col min="6" max="29" width="9" customWidth="1"/>
    <col min="30" max="30" width="8.710937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20" t="s">
        <v>27</v>
      </c>
      <c r="AC1" s="526" t="s">
        <v>28</v>
      </c>
      <c r="AD1" s="517" t="s">
        <v>29</v>
      </c>
    </row>
    <row r="2" spans="1:30" ht="13.5" customHeight="1" x14ac:dyDescent="0.25">
      <c r="A2" s="777"/>
      <c r="B2" s="778"/>
      <c r="C2" s="778" t="s">
        <v>840</v>
      </c>
      <c r="D2" s="778" t="s">
        <v>841</v>
      </c>
      <c r="E2" s="778"/>
      <c r="F2" s="778"/>
      <c r="G2" s="792"/>
      <c r="H2" s="798"/>
      <c r="I2" s="779"/>
      <c r="J2" s="780"/>
      <c r="K2" s="781"/>
      <c r="L2" s="779"/>
      <c r="M2" s="779"/>
      <c r="N2" s="780"/>
      <c r="O2" s="781"/>
      <c r="P2" s="779"/>
      <c r="Q2" s="779"/>
      <c r="R2" s="780"/>
      <c r="S2" s="781"/>
      <c r="T2" s="779"/>
      <c r="U2" s="779"/>
      <c r="V2" s="780"/>
      <c r="W2" s="799"/>
      <c r="X2" s="804"/>
      <c r="Y2" s="777"/>
      <c r="Z2" s="778"/>
      <c r="AA2" s="782"/>
      <c r="AB2" s="807"/>
      <c r="AC2" s="795"/>
      <c r="AD2" s="783"/>
    </row>
    <row r="3" spans="1:30" ht="60" x14ac:dyDescent="0.25">
      <c r="A3" s="784"/>
      <c r="B3" s="771"/>
      <c r="C3" s="771"/>
      <c r="D3" s="771"/>
      <c r="E3" s="771" t="s">
        <v>842</v>
      </c>
      <c r="F3" s="771"/>
      <c r="G3" s="793" t="s">
        <v>843</v>
      </c>
      <c r="H3" s="800">
        <v>400</v>
      </c>
      <c r="I3" s="772">
        <v>0</v>
      </c>
      <c r="J3" s="773">
        <v>77.97</v>
      </c>
      <c r="K3" s="774">
        <v>0</v>
      </c>
      <c r="L3" s="772">
        <v>400</v>
      </c>
      <c r="M3" s="772">
        <v>0</v>
      </c>
      <c r="N3" s="773"/>
      <c r="O3" s="774"/>
      <c r="P3" s="772">
        <v>800</v>
      </c>
      <c r="Q3" s="772">
        <v>0</v>
      </c>
      <c r="R3" s="773"/>
      <c r="S3" s="774"/>
      <c r="T3" s="772">
        <v>500</v>
      </c>
      <c r="U3" s="772">
        <v>0</v>
      </c>
      <c r="V3" s="773"/>
      <c r="W3" s="801"/>
      <c r="X3" s="805" t="s">
        <v>109</v>
      </c>
      <c r="Y3" s="784" t="s">
        <v>127</v>
      </c>
      <c r="Z3" s="771" t="s">
        <v>127</v>
      </c>
      <c r="AA3" s="775" t="s">
        <v>127</v>
      </c>
      <c r="AB3" s="808" t="s">
        <v>127</v>
      </c>
      <c r="AC3" s="796"/>
      <c r="AD3" s="776" t="s">
        <v>134</v>
      </c>
    </row>
    <row r="4" spans="1:30" ht="75" x14ac:dyDescent="0.25">
      <c r="A4" s="784"/>
      <c r="B4" s="771"/>
      <c r="C4" s="771"/>
      <c r="D4" s="771"/>
      <c r="E4" s="771" t="s">
        <v>844</v>
      </c>
      <c r="F4" s="771"/>
      <c r="G4" s="793" t="s">
        <v>845</v>
      </c>
      <c r="H4" s="800">
        <v>400</v>
      </c>
      <c r="I4" s="772">
        <v>0</v>
      </c>
      <c r="J4" s="773"/>
      <c r="K4" s="774"/>
      <c r="L4" s="772">
        <v>400</v>
      </c>
      <c r="M4" s="772">
        <v>0</v>
      </c>
      <c r="N4" s="773"/>
      <c r="O4" s="774"/>
      <c r="P4" s="772">
        <v>500</v>
      </c>
      <c r="Q4" s="772">
        <v>0</v>
      </c>
      <c r="R4" s="773"/>
      <c r="S4" s="774"/>
      <c r="T4" s="772">
        <v>250</v>
      </c>
      <c r="U4" s="772">
        <v>0</v>
      </c>
      <c r="V4" s="773"/>
      <c r="W4" s="801"/>
      <c r="X4" s="805" t="s">
        <v>109</v>
      </c>
      <c r="Y4" s="784" t="s">
        <v>170</v>
      </c>
      <c r="Z4" s="771" t="s">
        <v>127</v>
      </c>
      <c r="AA4" s="775" t="s">
        <v>127</v>
      </c>
      <c r="AB4" s="808" t="s">
        <v>127</v>
      </c>
      <c r="AC4" s="796"/>
      <c r="AD4" s="776" t="s">
        <v>134</v>
      </c>
    </row>
    <row r="5" spans="1:30" ht="75" x14ac:dyDescent="0.25">
      <c r="A5" s="784"/>
      <c r="B5" s="771"/>
      <c r="C5" s="771"/>
      <c r="D5" s="771"/>
      <c r="E5" s="771" t="s">
        <v>846</v>
      </c>
      <c r="F5" s="771"/>
      <c r="G5" s="793" t="s">
        <v>847</v>
      </c>
      <c r="H5" s="800">
        <v>0</v>
      </c>
      <c r="I5" s="772">
        <v>0</v>
      </c>
      <c r="J5" s="773"/>
      <c r="K5" s="774"/>
      <c r="L5" s="772">
        <v>0</v>
      </c>
      <c r="M5" s="772">
        <v>0</v>
      </c>
      <c r="N5" s="773"/>
      <c r="O5" s="774"/>
      <c r="P5" s="772">
        <v>250</v>
      </c>
      <c r="Q5" s="772">
        <v>0</v>
      </c>
      <c r="R5" s="773"/>
      <c r="S5" s="774"/>
      <c r="T5" s="772">
        <v>150</v>
      </c>
      <c r="U5" s="772">
        <v>0</v>
      </c>
      <c r="V5" s="773"/>
      <c r="W5" s="801"/>
      <c r="X5" s="805" t="s">
        <v>109</v>
      </c>
      <c r="Y5" s="784" t="s">
        <v>170</v>
      </c>
      <c r="Z5" s="771" t="s">
        <v>127</v>
      </c>
      <c r="AA5" s="775" t="s">
        <v>127</v>
      </c>
      <c r="AB5" s="808" t="s">
        <v>127</v>
      </c>
      <c r="AC5" s="796"/>
      <c r="AD5" s="776" t="s">
        <v>134</v>
      </c>
    </row>
    <row r="6" spans="1:30" ht="13.5" customHeight="1" x14ac:dyDescent="0.25">
      <c r="A6" s="784"/>
      <c r="B6" s="771"/>
      <c r="C6" s="771"/>
      <c r="D6" s="771" t="s">
        <v>848</v>
      </c>
      <c r="E6" s="771"/>
      <c r="F6" s="771"/>
      <c r="G6" s="793" t="s">
        <v>849</v>
      </c>
      <c r="H6" s="800">
        <v>0</v>
      </c>
      <c r="I6" s="772">
        <v>0</v>
      </c>
      <c r="J6" s="773"/>
      <c r="K6" s="774"/>
      <c r="L6" s="772">
        <v>0</v>
      </c>
      <c r="M6" s="772">
        <v>0</v>
      </c>
      <c r="N6" s="773"/>
      <c r="O6" s="774"/>
      <c r="P6" s="772">
        <v>0</v>
      </c>
      <c r="Q6" s="772">
        <v>0</v>
      </c>
      <c r="R6" s="773"/>
      <c r="S6" s="774"/>
      <c r="T6" s="772">
        <v>0</v>
      </c>
      <c r="U6" s="772">
        <v>0</v>
      </c>
      <c r="V6" s="773"/>
      <c r="W6" s="801"/>
      <c r="X6" s="805" t="s">
        <v>109</v>
      </c>
      <c r="Y6" s="784" t="s">
        <v>127</v>
      </c>
      <c r="Z6" s="771" t="s">
        <v>127</v>
      </c>
      <c r="AA6" s="775" t="s">
        <v>127</v>
      </c>
      <c r="AB6" s="808" t="s">
        <v>127</v>
      </c>
      <c r="AC6" s="796"/>
      <c r="AD6" s="776" t="s">
        <v>850</v>
      </c>
    </row>
    <row r="7" spans="1:30" ht="13.5" customHeight="1" thickBot="1" x14ac:dyDescent="0.3">
      <c r="A7" s="785"/>
      <c r="B7" s="786"/>
      <c r="C7" s="786"/>
      <c r="D7" s="786" t="s">
        <v>851</v>
      </c>
      <c r="E7" s="786"/>
      <c r="F7" s="786"/>
      <c r="G7" s="794" t="s">
        <v>852</v>
      </c>
      <c r="H7" s="802">
        <v>0</v>
      </c>
      <c r="I7" s="787">
        <v>0</v>
      </c>
      <c r="J7" s="788">
        <v>92.68</v>
      </c>
      <c r="K7" s="789">
        <v>0</v>
      </c>
      <c r="L7" s="787">
        <v>0</v>
      </c>
      <c r="M7" s="787">
        <v>0</v>
      </c>
      <c r="N7" s="788">
        <v>300</v>
      </c>
      <c r="O7" s="789">
        <v>0</v>
      </c>
      <c r="P7" s="787">
        <v>500</v>
      </c>
      <c r="Q7" s="787">
        <v>0</v>
      </c>
      <c r="R7" s="788">
        <v>300</v>
      </c>
      <c r="S7" s="789">
        <v>0</v>
      </c>
      <c r="T7" s="787">
        <v>500</v>
      </c>
      <c r="U7" s="787">
        <v>0</v>
      </c>
      <c r="V7" s="788"/>
      <c r="W7" s="803"/>
      <c r="X7" s="806" t="s">
        <v>821</v>
      </c>
      <c r="Y7" s="785" t="s">
        <v>42</v>
      </c>
      <c r="Z7" s="786" t="s">
        <v>127</v>
      </c>
      <c r="AA7" s="790" t="s">
        <v>127</v>
      </c>
      <c r="AB7" s="809" t="s">
        <v>127</v>
      </c>
      <c r="AC7" s="797"/>
      <c r="AD7" s="791" t="s">
        <v>134</v>
      </c>
    </row>
    <row r="8" spans="1:30" ht="13.5" customHeight="1" x14ac:dyDescent="0.25">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row>
    <row r="9" spans="1:30" ht="13.5" customHeight="1" x14ac:dyDescent="0.25"/>
    <row r="10" spans="1:30" ht="13.5" customHeight="1" x14ac:dyDescent="0.25"/>
    <row r="11" spans="1:30" ht="13.5" customHeight="1" x14ac:dyDescent="0.25"/>
    <row r="12" spans="1:30" ht="13.5" customHeight="1" x14ac:dyDescent="0.25"/>
    <row r="13" spans="1:30" ht="13.5" customHeight="1" x14ac:dyDescent="0.25"/>
    <row r="14" spans="1:30" ht="13.5" customHeight="1" x14ac:dyDescent="0.25"/>
    <row r="15" spans="1:30" ht="13.5" customHeight="1" x14ac:dyDescent="0.25"/>
    <row r="16" spans="1:30"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dataValidations count="2">
    <dataValidation type="list" allowBlank="1" showErrorMessage="1" sqref="Y2:Z7" xr:uid="{00000000-0002-0000-1100-000001000000}">
      <formula1>"Nog niet opgestart,In opstartfase,Gevorderde fase,Voldaan,Niet (langer) van toepassing"</formula1>
    </dataValidation>
    <dataValidation type="list" allowBlank="1" showInputMessage="1" showErrorMessage="1" sqref="AA2:AB7" xr:uid="{8CD40A26-23AC-473E-B2F5-EA4148AB98B8}">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A8D08D"/>
  </sheetPr>
  <dimension ref="A1:AD1001"/>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1" width="18.7109375" customWidth="1"/>
    <col min="2" max="4" width="8.7109375" customWidth="1"/>
    <col min="5" max="5" width="23.140625" customWidth="1"/>
    <col min="6" max="6" width="15.85546875" customWidth="1"/>
    <col min="7" max="7" width="9" customWidth="1"/>
    <col min="8" max="17" width="9" hidden="1" customWidth="1"/>
    <col min="18" max="24" width="9" customWidth="1"/>
    <col min="25" max="28" width="13" customWidth="1"/>
    <col min="29" max="29" width="9" customWidth="1"/>
    <col min="30" max="30" width="8.7109375" customWidth="1"/>
  </cols>
  <sheetData>
    <row r="1" spans="1:30" ht="99" customHeight="1" thickBot="1" x14ac:dyDescent="0.3">
      <c r="A1" s="817"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1283</v>
      </c>
      <c r="Z1" s="517" t="s">
        <v>25</v>
      </c>
      <c r="AA1" s="517" t="s">
        <v>26</v>
      </c>
      <c r="AB1" s="520" t="s">
        <v>27</v>
      </c>
      <c r="AC1" s="526" t="s">
        <v>28</v>
      </c>
      <c r="AD1" s="517" t="s">
        <v>29</v>
      </c>
    </row>
    <row r="2" spans="1:30" ht="13.5" customHeight="1" x14ac:dyDescent="0.25">
      <c r="A2" s="816" t="s">
        <v>853</v>
      </c>
      <c r="B2" s="810"/>
      <c r="C2" s="810" t="s">
        <v>854</v>
      </c>
      <c r="D2" s="810"/>
      <c r="E2" s="810"/>
      <c r="F2" s="810"/>
      <c r="G2" s="818"/>
      <c r="H2" s="826"/>
      <c r="I2" s="811"/>
      <c r="J2" s="812"/>
      <c r="K2" s="813"/>
      <c r="L2" s="811"/>
      <c r="M2" s="811"/>
      <c r="N2" s="812"/>
      <c r="O2" s="813"/>
      <c r="P2" s="811"/>
      <c r="Q2" s="811"/>
      <c r="R2" s="812"/>
      <c r="S2" s="813"/>
      <c r="T2" s="811"/>
      <c r="U2" s="811"/>
      <c r="V2" s="812"/>
      <c r="W2" s="827"/>
      <c r="X2" s="835"/>
      <c r="Y2" s="839"/>
      <c r="Z2" s="810"/>
      <c r="AA2" s="814"/>
      <c r="AB2" s="840"/>
      <c r="AC2" s="822"/>
      <c r="AD2" s="815"/>
    </row>
    <row r="3" spans="1:30" ht="135" x14ac:dyDescent="0.25">
      <c r="A3" s="297"/>
      <c r="B3" s="285"/>
      <c r="C3" s="285" t="s">
        <v>855</v>
      </c>
      <c r="D3" s="285"/>
      <c r="E3" s="291" t="s">
        <v>856</v>
      </c>
      <c r="F3" s="285" t="s">
        <v>857</v>
      </c>
      <c r="G3" s="819"/>
      <c r="H3" s="828"/>
      <c r="I3" s="286"/>
      <c r="J3" s="287"/>
      <c r="K3" s="288"/>
      <c r="L3" s="286"/>
      <c r="M3" s="286"/>
      <c r="N3" s="287"/>
      <c r="O3" s="288"/>
      <c r="P3" s="286"/>
      <c r="Q3" s="286"/>
      <c r="R3" s="287"/>
      <c r="S3" s="288"/>
      <c r="T3" s="286"/>
      <c r="U3" s="286"/>
      <c r="V3" s="287"/>
      <c r="W3" s="829"/>
      <c r="X3" s="836" t="s">
        <v>36</v>
      </c>
      <c r="Y3" s="297" t="s">
        <v>37</v>
      </c>
      <c r="Z3" s="285"/>
      <c r="AA3" s="289"/>
      <c r="AB3" s="841"/>
      <c r="AC3" s="823"/>
      <c r="AD3" s="290" t="s">
        <v>134</v>
      </c>
    </row>
    <row r="4" spans="1:30" ht="135" x14ac:dyDescent="0.25">
      <c r="A4" s="297"/>
      <c r="B4" s="285"/>
      <c r="C4" s="285" t="s">
        <v>858</v>
      </c>
      <c r="D4" s="285"/>
      <c r="E4" s="292" t="s">
        <v>859</v>
      </c>
      <c r="F4" s="285" t="s">
        <v>860</v>
      </c>
      <c r="G4" s="819"/>
      <c r="H4" s="828"/>
      <c r="I4" s="286"/>
      <c r="J4" s="287"/>
      <c r="K4" s="288"/>
      <c r="L4" s="286"/>
      <c r="M4" s="286"/>
      <c r="N4" s="287"/>
      <c r="O4" s="288"/>
      <c r="P4" s="286"/>
      <c r="Q4" s="286"/>
      <c r="R4" s="287"/>
      <c r="S4" s="288"/>
      <c r="T4" s="286"/>
      <c r="U4" s="286"/>
      <c r="V4" s="287"/>
      <c r="W4" s="829"/>
      <c r="X4" s="836" t="s">
        <v>190</v>
      </c>
      <c r="Y4" s="297" t="s">
        <v>37</v>
      </c>
      <c r="Z4" s="285"/>
      <c r="AA4" s="289"/>
      <c r="AB4" s="841"/>
      <c r="AC4" s="823"/>
      <c r="AD4" s="290" t="s">
        <v>146</v>
      </c>
    </row>
    <row r="5" spans="1:30" ht="13.5" customHeight="1" x14ac:dyDescent="0.25">
      <c r="A5" s="297"/>
      <c r="B5" s="285"/>
      <c r="C5" s="285" t="s">
        <v>861</v>
      </c>
      <c r="D5" s="285"/>
      <c r="E5" s="293" t="s">
        <v>862</v>
      </c>
      <c r="F5" s="285"/>
      <c r="G5" s="819"/>
      <c r="H5" s="828"/>
      <c r="I5" s="286"/>
      <c r="J5" s="287"/>
      <c r="K5" s="288"/>
      <c r="L5" s="286"/>
      <c r="M5" s="286"/>
      <c r="N5" s="287"/>
      <c r="O5" s="288"/>
      <c r="P5" s="286"/>
      <c r="Q5" s="286"/>
      <c r="R5" s="287"/>
      <c r="S5" s="288"/>
      <c r="T5" s="286"/>
      <c r="U5" s="286"/>
      <c r="V5" s="287"/>
      <c r="W5" s="829"/>
      <c r="X5" s="836" t="s">
        <v>863</v>
      </c>
      <c r="Y5" s="297" t="s">
        <v>127</v>
      </c>
      <c r="Z5" s="285" t="s">
        <v>127</v>
      </c>
      <c r="AA5" s="289" t="s">
        <v>127</v>
      </c>
      <c r="AB5" s="841" t="s">
        <v>127</v>
      </c>
      <c r="AC5" s="823"/>
      <c r="AD5" s="290" t="s">
        <v>146</v>
      </c>
    </row>
    <row r="6" spans="1:30" s="982" customFormat="1" ht="120" x14ac:dyDescent="0.25">
      <c r="A6" s="972"/>
      <c r="B6" s="973"/>
      <c r="C6" s="974" t="s">
        <v>864</v>
      </c>
      <c r="D6" s="974"/>
      <c r="E6" s="975" t="s">
        <v>1295</v>
      </c>
      <c r="F6" s="974" t="s">
        <v>865</v>
      </c>
      <c r="G6" s="976"/>
      <c r="H6" s="828"/>
      <c r="I6" s="286"/>
      <c r="J6" s="287"/>
      <c r="K6" s="288"/>
      <c r="L6" s="286"/>
      <c r="M6" s="286"/>
      <c r="N6" s="287"/>
      <c r="O6" s="288"/>
      <c r="P6" s="286"/>
      <c r="Q6" s="286"/>
      <c r="R6" s="287"/>
      <c r="S6" s="288"/>
      <c r="T6" s="286"/>
      <c r="U6" s="286"/>
      <c r="V6" s="287"/>
      <c r="W6" s="829"/>
      <c r="X6" s="977" t="s">
        <v>208</v>
      </c>
      <c r="Y6" s="972" t="s">
        <v>37</v>
      </c>
      <c r="Z6" s="973" t="s">
        <v>170</v>
      </c>
      <c r="AA6" s="978" t="s">
        <v>170</v>
      </c>
      <c r="AB6" s="979" t="s">
        <v>170</v>
      </c>
      <c r="AC6" s="980"/>
      <c r="AD6" s="981" t="s">
        <v>244</v>
      </c>
    </row>
    <row r="7" spans="1:30" ht="45" x14ac:dyDescent="0.25">
      <c r="A7" s="297"/>
      <c r="B7" s="285"/>
      <c r="C7" s="294" t="s">
        <v>866</v>
      </c>
      <c r="D7" s="294"/>
      <c r="E7" s="931" t="s">
        <v>867</v>
      </c>
      <c r="F7" s="931"/>
      <c r="G7" s="932" t="s">
        <v>868</v>
      </c>
      <c r="H7" s="933"/>
      <c r="I7" s="934"/>
      <c r="J7" s="934">
        <v>290.39999999999998</v>
      </c>
      <c r="K7" s="934">
        <v>0</v>
      </c>
      <c r="L7" s="934"/>
      <c r="M7" s="934"/>
      <c r="N7" s="934">
        <v>237.16</v>
      </c>
      <c r="O7" s="934">
        <v>0</v>
      </c>
      <c r="P7" s="934">
        <v>0</v>
      </c>
      <c r="Q7" s="934"/>
      <c r="R7" s="934"/>
      <c r="S7" s="934"/>
      <c r="T7" s="934">
        <v>0</v>
      </c>
      <c r="U7" s="934"/>
      <c r="V7" s="934"/>
      <c r="W7" s="935"/>
      <c r="X7" s="936" t="s">
        <v>406</v>
      </c>
      <c r="Y7" s="937" t="s">
        <v>110</v>
      </c>
      <c r="Z7" s="931" t="s">
        <v>42</v>
      </c>
      <c r="AA7" s="938" t="s">
        <v>170</v>
      </c>
      <c r="AB7" s="939" t="s">
        <v>170</v>
      </c>
      <c r="AC7" s="940"/>
      <c r="AD7" s="941" t="s">
        <v>134</v>
      </c>
    </row>
    <row r="8" spans="1:30" ht="135" x14ac:dyDescent="0.25">
      <c r="A8" s="297"/>
      <c r="B8" s="285"/>
      <c r="C8" s="285" t="s">
        <v>869</v>
      </c>
      <c r="D8" s="285"/>
      <c r="E8" s="295" t="s">
        <v>870</v>
      </c>
      <c r="F8" s="285" t="s">
        <v>871</v>
      </c>
      <c r="G8" s="819"/>
      <c r="H8" s="828"/>
      <c r="I8" s="286"/>
      <c r="J8" s="287"/>
      <c r="K8" s="288"/>
      <c r="L8" s="286"/>
      <c r="M8" s="286"/>
      <c r="N8" s="287"/>
      <c r="O8" s="288"/>
      <c r="P8" s="286"/>
      <c r="Q8" s="286"/>
      <c r="R8" s="287"/>
      <c r="S8" s="288"/>
      <c r="T8" s="286"/>
      <c r="U8" s="286"/>
      <c r="V8" s="287"/>
      <c r="W8" s="829"/>
      <c r="X8" s="836" t="s">
        <v>208</v>
      </c>
      <c r="Y8" s="297" t="s">
        <v>37</v>
      </c>
      <c r="Z8" s="285"/>
      <c r="AA8" s="289"/>
      <c r="AB8" s="841"/>
      <c r="AC8" s="823"/>
      <c r="AD8" s="290" t="s">
        <v>244</v>
      </c>
    </row>
    <row r="9" spans="1:30" ht="13.5" customHeight="1" x14ac:dyDescent="0.25">
      <c r="A9" s="297"/>
      <c r="B9" s="285"/>
      <c r="C9" s="285" t="s">
        <v>872</v>
      </c>
      <c r="D9" s="285"/>
      <c r="E9" s="285" t="s">
        <v>873</v>
      </c>
      <c r="F9" s="285"/>
      <c r="G9" s="819" t="s">
        <v>874</v>
      </c>
      <c r="H9" s="828"/>
      <c r="I9" s="286"/>
      <c r="J9" s="287"/>
      <c r="K9" s="288"/>
      <c r="L9" s="286"/>
      <c r="M9" s="286"/>
      <c r="N9" s="287"/>
      <c r="O9" s="288"/>
      <c r="P9" s="286">
        <v>0</v>
      </c>
      <c r="Q9" s="286"/>
      <c r="R9" s="287"/>
      <c r="S9" s="288"/>
      <c r="T9" s="286">
        <v>0</v>
      </c>
      <c r="U9" s="286"/>
      <c r="V9" s="287"/>
      <c r="W9" s="829"/>
      <c r="X9" s="836" t="s">
        <v>406</v>
      </c>
      <c r="Y9" s="297" t="s">
        <v>110</v>
      </c>
      <c r="Z9" s="285" t="s">
        <v>42</v>
      </c>
      <c r="AA9" s="289" t="s">
        <v>42</v>
      </c>
      <c r="AB9" s="841" t="s">
        <v>42</v>
      </c>
      <c r="AC9" s="823"/>
      <c r="AD9" s="290" t="s">
        <v>244</v>
      </c>
    </row>
    <row r="10" spans="1:30" ht="45" x14ac:dyDescent="0.25">
      <c r="A10" s="297"/>
      <c r="B10" s="285"/>
      <c r="C10" s="931" t="s">
        <v>875</v>
      </c>
      <c r="D10" s="931"/>
      <c r="E10" s="931" t="s">
        <v>876</v>
      </c>
      <c r="F10" s="931"/>
      <c r="G10" s="932" t="s">
        <v>877</v>
      </c>
      <c r="H10" s="933">
        <v>250</v>
      </c>
      <c r="I10" s="934"/>
      <c r="J10" s="934"/>
      <c r="K10" s="934"/>
      <c r="L10" s="934">
        <v>0</v>
      </c>
      <c r="M10" s="934"/>
      <c r="N10" s="934"/>
      <c r="O10" s="934"/>
      <c r="P10" s="934">
        <v>250</v>
      </c>
      <c r="Q10" s="934"/>
      <c r="R10" s="934"/>
      <c r="S10" s="934"/>
      <c r="T10" s="934">
        <v>0</v>
      </c>
      <c r="U10" s="934"/>
      <c r="V10" s="934"/>
      <c r="W10" s="935"/>
      <c r="X10" s="936" t="s">
        <v>410</v>
      </c>
      <c r="Y10" s="937" t="s">
        <v>110</v>
      </c>
      <c r="Z10" s="931" t="s">
        <v>170</v>
      </c>
      <c r="AA10" s="938" t="s">
        <v>170</v>
      </c>
      <c r="AB10" s="939" t="s">
        <v>170</v>
      </c>
      <c r="AC10" s="940"/>
      <c r="AD10" s="941" t="s">
        <v>134</v>
      </c>
    </row>
    <row r="11" spans="1:30" s="982" customFormat="1" ht="135" x14ac:dyDescent="0.25">
      <c r="A11" s="972"/>
      <c r="B11" s="973"/>
      <c r="C11" s="974" t="s">
        <v>878</v>
      </c>
      <c r="D11" s="974"/>
      <c r="E11" s="975" t="s">
        <v>1296</v>
      </c>
      <c r="F11" s="973" t="s">
        <v>879</v>
      </c>
      <c r="G11" s="976"/>
      <c r="H11" s="828"/>
      <c r="I11" s="286"/>
      <c r="J11" s="287"/>
      <c r="K11" s="288"/>
      <c r="L11" s="286"/>
      <c r="M11" s="286"/>
      <c r="N11" s="287"/>
      <c r="O11" s="288"/>
      <c r="P11" s="286"/>
      <c r="Q11" s="286"/>
      <c r="R11" s="287"/>
      <c r="S11" s="288"/>
      <c r="T11" s="286"/>
      <c r="U11" s="286"/>
      <c r="V11" s="287"/>
      <c r="W11" s="829"/>
      <c r="X11" s="977" t="s">
        <v>46</v>
      </c>
      <c r="Y11" s="972" t="s">
        <v>37</v>
      </c>
      <c r="Z11" s="973"/>
      <c r="AA11" s="978"/>
      <c r="AB11" s="979"/>
      <c r="AC11" s="980"/>
      <c r="AD11" s="981" t="s">
        <v>244</v>
      </c>
    </row>
    <row r="12" spans="1:30" ht="13.5" customHeight="1" x14ac:dyDescent="0.25">
      <c r="A12" s="297"/>
      <c r="B12" s="285"/>
      <c r="C12" s="285"/>
      <c r="D12" s="285"/>
      <c r="E12" s="285" t="s">
        <v>1182</v>
      </c>
      <c r="F12" s="285"/>
      <c r="G12" s="819"/>
      <c r="H12" s="297"/>
      <c r="I12" s="285"/>
      <c r="J12" s="285"/>
      <c r="K12" s="285"/>
      <c r="L12" s="285"/>
      <c r="M12" s="285"/>
      <c r="N12" s="285"/>
      <c r="O12" s="305"/>
      <c r="P12" s="285"/>
      <c r="Q12" s="285"/>
      <c r="R12" s="285"/>
      <c r="S12" s="285"/>
      <c r="T12" s="285"/>
      <c r="U12" s="285"/>
      <c r="V12" s="285"/>
      <c r="W12" s="830"/>
      <c r="X12" s="836"/>
      <c r="Y12" s="297"/>
      <c r="Z12" s="285"/>
      <c r="AA12" s="289"/>
      <c r="AB12" s="841"/>
      <c r="AC12" s="823"/>
      <c r="AD12" s="290" t="s">
        <v>244</v>
      </c>
    </row>
    <row r="13" spans="1:30" ht="13.5" customHeight="1" x14ac:dyDescent="0.25">
      <c r="A13" s="297"/>
      <c r="B13" s="285"/>
      <c r="C13" s="285"/>
      <c r="D13" s="285"/>
      <c r="E13" s="285" t="s">
        <v>363</v>
      </c>
      <c r="F13" s="285"/>
      <c r="G13" s="819"/>
      <c r="H13" s="297"/>
      <c r="I13" s="285"/>
      <c r="J13" s="285"/>
      <c r="K13" s="285"/>
      <c r="L13" s="285"/>
      <c r="M13" s="285"/>
      <c r="N13" s="285"/>
      <c r="O13" s="305"/>
      <c r="P13" s="285"/>
      <c r="Q13" s="285"/>
      <c r="R13" s="285"/>
      <c r="S13" s="285"/>
      <c r="T13" s="285"/>
      <c r="U13" s="285"/>
      <c r="V13" s="285"/>
      <c r="W13" s="830"/>
      <c r="X13" s="836"/>
      <c r="Y13" s="297"/>
      <c r="Z13" s="285"/>
      <c r="AA13" s="289"/>
      <c r="AB13" s="841"/>
      <c r="AC13" s="823"/>
      <c r="AD13" s="290" t="s">
        <v>244</v>
      </c>
    </row>
    <row r="14" spans="1:30" ht="75" x14ac:dyDescent="0.25">
      <c r="A14" s="297"/>
      <c r="B14" s="285"/>
      <c r="C14" s="285" t="s">
        <v>880</v>
      </c>
      <c r="D14" s="285"/>
      <c r="E14" s="295" t="s">
        <v>881</v>
      </c>
      <c r="F14" s="285" t="s">
        <v>882</v>
      </c>
      <c r="G14" s="819"/>
      <c r="H14" s="828"/>
      <c r="I14" s="286"/>
      <c r="J14" s="287"/>
      <c r="K14" s="288"/>
      <c r="L14" s="286"/>
      <c r="M14" s="286"/>
      <c r="N14" s="287"/>
      <c r="O14" s="288"/>
      <c r="P14" s="286"/>
      <c r="Q14" s="286"/>
      <c r="R14" s="287"/>
      <c r="S14" s="288"/>
      <c r="T14" s="286"/>
      <c r="U14" s="286"/>
      <c r="V14" s="287"/>
      <c r="W14" s="829"/>
      <c r="X14" s="836" t="s">
        <v>46</v>
      </c>
      <c r="Y14" s="297" t="s">
        <v>37</v>
      </c>
      <c r="Z14" s="285"/>
      <c r="AA14" s="289"/>
      <c r="AB14" s="841"/>
      <c r="AC14" s="823"/>
      <c r="AD14" s="290" t="s">
        <v>134</v>
      </c>
    </row>
    <row r="15" spans="1:30" ht="13.5" customHeight="1" x14ac:dyDescent="0.25">
      <c r="A15" s="297"/>
      <c r="B15" s="285"/>
      <c r="C15" s="285" t="s">
        <v>883</v>
      </c>
      <c r="D15" s="285"/>
      <c r="E15" s="285" t="s">
        <v>884</v>
      </c>
      <c r="F15" s="285"/>
      <c r="G15" s="819"/>
      <c r="H15" s="828"/>
      <c r="I15" s="286"/>
      <c r="J15" s="287"/>
      <c r="K15" s="288"/>
      <c r="L15" s="286"/>
      <c r="M15" s="286"/>
      <c r="N15" s="287"/>
      <c r="O15" s="288"/>
      <c r="P15" s="286"/>
      <c r="Q15" s="286"/>
      <c r="R15" s="287"/>
      <c r="S15" s="288"/>
      <c r="T15" s="286"/>
      <c r="U15" s="286"/>
      <c r="V15" s="287"/>
      <c r="W15" s="829"/>
      <c r="X15" s="836" t="s">
        <v>885</v>
      </c>
      <c r="Y15" s="297" t="s">
        <v>127</v>
      </c>
      <c r="Z15" s="285" t="s">
        <v>127</v>
      </c>
      <c r="AA15" s="289" t="s">
        <v>127</v>
      </c>
      <c r="AB15" s="841" t="s">
        <v>127</v>
      </c>
      <c r="AC15" s="823"/>
      <c r="AD15" s="290" t="s">
        <v>134</v>
      </c>
    </row>
    <row r="16" spans="1:30" ht="105" x14ac:dyDescent="0.25">
      <c r="A16" s="297"/>
      <c r="B16" s="285"/>
      <c r="C16" s="285" t="s">
        <v>886</v>
      </c>
      <c r="D16" s="285"/>
      <c r="E16" s="296" t="s">
        <v>1297</v>
      </c>
      <c r="F16" s="285" t="s">
        <v>887</v>
      </c>
      <c r="G16" s="819"/>
      <c r="H16" s="828"/>
      <c r="I16" s="286"/>
      <c r="J16" s="287"/>
      <c r="K16" s="288"/>
      <c r="L16" s="286"/>
      <c r="M16" s="286"/>
      <c r="N16" s="287"/>
      <c r="O16" s="288"/>
      <c r="P16" s="286"/>
      <c r="Q16" s="286"/>
      <c r="R16" s="287"/>
      <c r="S16" s="288"/>
      <c r="T16" s="286"/>
      <c r="U16" s="286"/>
      <c r="V16" s="287"/>
      <c r="W16" s="829"/>
      <c r="X16" s="836" t="s">
        <v>46</v>
      </c>
      <c r="Y16" s="297" t="s">
        <v>37</v>
      </c>
      <c r="Z16" s="285"/>
      <c r="AA16" s="289"/>
      <c r="AB16" s="841"/>
      <c r="AC16" s="823"/>
      <c r="AD16" s="290" t="s">
        <v>134</v>
      </c>
    </row>
    <row r="17" spans="1:30" ht="13.5" customHeight="1" x14ac:dyDescent="0.25">
      <c r="A17" s="297"/>
      <c r="B17" s="285"/>
      <c r="C17" s="285"/>
      <c r="D17" s="285"/>
      <c r="E17" s="285" t="s">
        <v>884</v>
      </c>
      <c r="F17" s="285"/>
      <c r="G17" s="819"/>
      <c r="H17" s="828"/>
      <c r="I17" s="286"/>
      <c r="J17" s="287"/>
      <c r="K17" s="288"/>
      <c r="L17" s="286"/>
      <c r="M17" s="286"/>
      <c r="N17" s="287"/>
      <c r="O17" s="288"/>
      <c r="P17" s="286"/>
      <c r="Q17" s="286"/>
      <c r="R17" s="287"/>
      <c r="S17" s="288"/>
      <c r="T17" s="286"/>
      <c r="U17" s="286"/>
      <c r="V17" s="287"/>
      <c r="W17" s="829"/>
      <c r="X17" s="836"/>
      <c r="Y17" s="297"/>
      <c r="Z17" s="285"/>
      <c r="AA17" s="289"/>
      <c r="AB17" s="841"/>
      <c r="AC17" s="823"/>
      <c r="AD17" s="290" t="s">
        <v>134</v>
      </c>
    </row>
    <row r="18" spans="1:30" ht="75" x14ac:dyDescent="0.25">
      <c r="A18" s="297"/>
      <c r="B18" s="285"/>
      <c r="C18" s="285" t="s">
        <v>888</v>
      </c>
      <c r="D18" s="285"/>
      <c r="E18" s="295" t="s">
        <v>889</v>
      </c>
      <c r="F18" s="285" t="s">
        <v>890</v>
      </c>
      <c r="G18" s="819"/>
      <c r="H18" s="828"/>
      <c r="I18" s="286"/>
      <c r="J18" s="287"/>
      <c r="K18" s="288"/>
      <c r="L18" s="286"/>
      <c r="M18" s="286"/>
      <c r="N18" s="287"/>
      <c r="O18" s="288"/>
      <c r="P18" s="286"/>
      <c r="Q18" s="286"/>
      <c r="R18" s="287"/>
      <c r="S18" s="288"/>
      <c r="T18" s="286"/>
      <c r="U18" s="286"/>
      <c r="V18" s="287"/>
      <c r="W18" s="829"/>
      <c r="X18" s="836" t="s">
        <v>208</v>
      </c>
      <c r="Y18" s="297" t="s">
        <v>37</v>
      </c>
      <c r="Z18" s="285"/>
      <c r="AA18" s="289"/>
      <c r="AB18" s="841"/>
      <c r="AC18" s="823"/>
      <c r="AD18" s="290" t="s">
        <v>134</v>
      </c>
    </row>
    <row r="19" spans="1:30" ht="45" x14ac:dyDescent="0.25">
      <c r="A19" s="297"/>
      <c r="B19" s="285"/>
      <c r="C19" s="285" t="s">
        <v>891</v>
      </c>
      <c r="D19" s="285"/>
      <c r="E19" s="285" t="s">
        <v>892</v>
      </c>
      <c r="F19" s="285"/>
      <c r="G19" s="819" t="s">
        <v>893</v>
      </c>
      <c r="H19" s="828">
        <v>1000</v>
      </c>
      <c r="I19" s="286"/>
      <c r="J19" s="287">
        <v>237.82999999999998</v>
      </c>
      <c r="K19" s="288">
        <v>0</v>
      </c>
      <c r="L19" s="286">
        <v>1000</v>
      </c>
      <c r="M19" s="286"/>
      <c r="N19" s="287"/>
      <c r="O19" s="288"/>
      <c r="P19" s="286">
        <v>1000</v>
      </c>
      <c r="Q19" s="286"/>
      <c r="R19" s="287"/>
      <c r="S19" s="288"/>
      <c r="T19" s="286">
        <v>0</v>
      </c>
      <c r="U19" s="286"/>
      <c r="V19" s="287"/>
      <c r="W19" s="829"/>
      <c r="X19" s="836" t="s">
        <v>109</v>
      </c>
      <c r="Y19" s="297" t="s">
        <v>127</v>
      </c>
      <c r="Z19" s="285" t="s">
        <v>127</v>
      </c>
      <c r="AA19" s="289" t="s">
        <v>127</v>
      </c>
      <c r="AB19" s="841" t="s">
        <v>127</v>
      </c>
      <c r="AC19" s="823"/>
      <c r="AD19" s="290" t="s">
        <v>134</v>
      </c>
    </row>
    <row r="20" spans="1:30" ht="13.5" customHeight="1" x14ac:dyDescent="0.25">
      <c r="A20" s="297"/>
      <c r="B20" s="285"/>
      <c r="C20" s="285" t="s">
        <v>894</v>
      </c>
      <c r="D20" s="285"/>
      <c r="E20" s="285" t="s">
        <v>895</v>
      </c>
      <c r="F20" s="285"/>
      <c r="G20" s="819"/>
      <c r="H20" s="828"/>
      <c r="I20" s="286"/>
      <c r="J20" s="287"/>
      <c r="K20" s="288"/>
      <c r="L20" s="286"/>
      <c r="M20" s="286"/>
      <c r="N20" s="287"/>
      <c r="O20" s="288"/>
      <c r="P20" s="286"/>
      <c r="Q20" s="286"/>
      <c r="R20" s="287"/>
      <c r="S20" s="288"/>
      <c r="T20" s="286"/>
      <c r="U20" s="286"/>
      <c r="V20" s="287"/>
      <c r="W20" s="829"/>
      <c r="X20" s="836" t="s">
        <v>109</v>
      </c>
      <c r="Y20" s="297" t="s">
        <v>127</v>
      </c>
      <c r="Z20" s="285" t="s">
        <v>127</v>
      </c>
      <c r="AA20" s="289" t="s">
        <v>127</v>
      </c>
      <c r="AB20" s="841" t="s">
        <v>127</v>
      </c>
      <c r="AC20" s="823"/>
      <c r="AD20" s="290" t="s">
        <v>134</v>
      </c>
    </row>
    <row r="21" spans="1:30" ht="90" x14ac:dyDescent="0.25">
      <c r="A21" s="297"/>
      <c r="B21" s="285"/>
      <c r="C21" s="285" t="s">
        <v>896</v>
      </c>
      <c r="D21" s="285"/>
      <c r="E21" s="295" t="s">
        <v>897</v>
      </c>
      <c r="F21" s="285" t="s">
        <v>898</v>
      </c>
      <c r="G21" s="819"/>
      <c r="H21" s="828"/>
      <c r="I21" s="286"/>
      <c r="J21" s="287"/>
      <c r="K21" s="288"/>
      <c r="L21" s="286"/>
      <c r="M21" s="286"/>
      <c r="N21" s="287"/>
      <c r="O21" s="288"/>
      <c r="P21" s="286"/>
      <c r="Q21" s="286"/>
      <c r="R21" s="287"/>
      <c r="S21" s="288"/>
      <c r="T21" s="286"/>
      <c r="U21" s="286"/>
      <c r="V21" s="287"/>
      <c r="W21" s="829"/>
      <c r="X21" s="836" t="s">
        <v>190</v>
      </c>
      <c r="Y21" s="297" t="s">
        <v>37</v>
      </c>
      <c r="Z21" s="285"/>
      <c r="AA21" s="289"/>
      <c r="AB21" s="841"/>
      <c r="AC21" s="823"/>
      <c r="AD21" s="290" t="s">
        <v>134</v>
      </c>
    </row>
    <row r="22" spans="1:30" ht="13.5" customHeight="1" x14ac:dyDescent="0.25">
      <c r="A22" s="297"/>
      <c r="B22" s="285"/>
      <c r="C22" s="285"/>
      <c r="D22" s="285"/>
      <c r="E22" s="285" t="s">
        <v>899</v>
      </c>
      <c r="F22" s="285"/>
      <c r="G22" s="819"/>
      <c r="H22" s="828"/>
      <c r="I22" s="286"/>
      <c r="J22" s="287"/>
      <c r="K22" s="288"/>
      <c r="L22" s="286"/>
      <c r="M22" s="286"/>
      <c r="N22" s="287"/>
      <c r="O22" s="288"/>
      <c r="P22" s="286"/>
      <c r="Q22" s="286"/>
      <c r="R22" s="287"/>
      <c r="S22" s="288"/>
      <c r="T22" s="286"/>
      <c r="U22" s="286"/>
      <c r="V22" s="287"/>
      <c r="W22" s="829"/>
      <c r="X22" s="836"/>
      <c r="Y22" s="297"/>
      <c r="Z22" s="285"/>
      <c r="AA22" s="289" t="s">
        <v>170</v>
      </c>
      <c r="AB22" s="841"/>
      <c r="AC22" s="823"/>
      <c r="AD22" s="290" t="s">
        <v>134</v>
      </c>
    </row>
    <row r="23" spans="1:30" ht="180" x14ac:dyDescent="0.25">
      <c r="A23" s="297"/>
      <c r="B23" s="285"/>
      <c r="C23" s="285" t="s">
        <v>900</v>
      </c>
      <c r="D23" s="285"/>
      <c r="E23" s="942" t="s">
        <v>901</v>
      </c>
      <c r="F23" s="285" t="s">
        <v>902</v>
      </c>
      <c r="G23" s="819"/>
      <c r="H23" s="828"/>
      <c r="I23" s="286"/>
      <c r="J23" s="287"/>
      <c r="K23" s="288"/>
      <c r="L23" s="286"/>
      <c r="M23" s="286"/>
      <c r="N23" s="287"/>
      <c r="O23" s="288"/>
      <c r="P23" s="286"/>
      <c r="Q23" s="286"/>
      <c r="R23" s="287"/>
      <c r="S23" s="288"/>
      <c r="T23" s="286"/>
      <c r="U23" s="286"/>
      <c r="V23" s="287"/>
      <c r="W23" s="829"/>
      <c r="X23" s="836" t="s">
        <v>36</v>
      </c>
      <c r="Y23" s="297" t="s">
        <v>37</v>
      </c>
      <c r="Z23" s="285"/>
      <c r="AA23" s="289" t="s">
        <v>127</v>
      </c>
      <c r="AB23" s="841"/>
      <c r="AC23" s="823"/>
      <c r="AD23" s="290" t="s">
        <v>244</v>
      </c>
    </row>
    <row r="24" spans="1:30" ht="45" x14ac:dyDescent="0.25">
      <c r="A24" s="297"/>
      <c r="B24" s="285"/>
      <c r="C24" s="285" t="s">
        <v>903</v>
      </c>
      <c r="D24" s="285"/>
      <c r="E24" s="285" t="s">
        <v>904</v>
      </c>
      <c r="F24" s="285"/>
      <c r="G24" s="819" t="s">
        <v>905</v>
      </c>
      <c r="H24" s="828">
        <v>0</v>
      </c>
      <c r="I24" s="286"/>
      <c r="J24" s="287"/>
      <c r="K24" s="288"/>
      <c r="L24" s="286">
        <v>2500</v>
      </c>
      <c r="M24" s="286"/>
      <c r="N24" s="287"/>
      <c r="O24" s="288"/>
      <c r="P24" s="286">
        <v>2500</v>
      </c>
      <c r="Q24" s="286"/>
      <c r="R24" s="287"/>
      <c r="S24" s="288"/>
      <c r="T24" s="286">
        <v>0</v>
      </c>
      <c r="U24" s="286"/>
      <c r="V24" s="287"/>
      <c r="W24" s="829"/>
      <c r="X24" s="836" t="s">
        <v>406</v>
      </c>
      <c r="Y24" s="297" t="s">
        <v>127</v>
      </c>
      <c r="Z24" s="285" t="s">
        <v>127</v>
      </c>
      <c r="AA24" s="289" t="s">
        <v>127</v>
      </c>
      <c r="AB24" s="841" t="s">
        <v>127</v>
      </c>
      <c r="AC24" s="823"/>
      <c r="AD24" s="290" t="s">
        <v>134</v>
      </c>
    </row>
    <row r="25" spans="1:30" ht="30" x14ac:dyDescent="0.25">
      <c r="A25" s="297"/>
      <c r="B25" s="285"/>
      <c r="C25" s="285" t="s">
        <v>906</v>
      </c>
      <c r="D25" s="285"/>
      <c r="E25" s="285" t="s">
        <v>907</v>
      </c>
      <c r="F25" s="285"/>
      <c r="G25" s="819" t="s">
        <v>908</v>
      </c>
      <c r="H25" s="828">
        <v>250</v>
      </c>
      <c r="I25" s="286"/>
      <c r="J25" s="287"/>
      <c r="K25" s="288"/>
      <c r="L25" s="286">
        <v>250</v>
      </c>
      <c r="M25" s="286"/>
      <c r="N25" s="287"/>
      <c r="O25" s="288"/>
      <c r="P25" s="286">
        <v>150</v>
      </c>
      <c r="Q25" s="286"/>
      <c r="R25" s="287"/>
      <c r="S25" s="288"/>
      <c r="T25" s="286">
        <v>200</v>
      </c>
      <c r="U25" s="286"/>
      <c r="V25" s="287"/>
      <c r="W25" s="829"/>
      <c r="X25" s="836" t="s">
        <v>109</v>
      </c>
      <c r="Y25" s="297" t="s">
        <v>127</v>
      </c>
      <c r="Z25" s="285" t="s">
        <v>127</v>
      </c>
      <c r="AA25" s="289" t="s">
        <v>127</v>
      </c>
      <c r="AB25" s="841" t="s">
        <v>127</v>
      </c>
      <c r="AC25" s="823"/>
      <c r="AD25" s="290" t="s">
        <v>134</v>
      </c>
    </row>
    <row r="26" spans="1:30" ht="105" x14ac:dyDescent="0.25">
      <c r="A26" s="297"/>
      <c r="B26" s="285"/>
      <c r="C26" s="285" t="s">
        <v>909</v>
      </c>
      <c r="D26" s="285"/>
      <c r="E26" s="291" t="s">
        <v>910</v>
      </c>
      <c r="F26" s="285" t="s">
        <v>911</v>
      </c>
      <c r="G26" s="819"/>
      <c r="H26" s="828"/>
      <c r="I26" s="286"/>
      <c r="J26" s="287"/>
      <c r="K26" s="288"/>
      <c r="L26" s="286"/>
      <c r="M26" s="286"/>
      <c r="N26" s="287"/>
      <c r="O26" s="288"/>
      <c r="P26" s="286"/>
      <c r="Q26" s="286"/>
      <c r="R26" s="287"/>
      <c r="S26" s="288"/>
      <c r="T26" s="286"/>
      <c r="U26" s="286"/>
      <c r="V26" s="287"/>
      <c r="W26" s="829"/>
      <c r="X26" s="836" t="s">
        <v>36</v>
      </c>
      <c r="Y26" s="297" t="s">
        <v>37</v>
      </c>
      <c r="Z26" s="285"/>
      <c r="AA26" s="289"/>
      <c r="AB26" s="841"/>
      <c r="AC26" s="823"/>
      <c r="AD26" s="290" t="s">
        <v>134</v>
      </c>
    </row>
    <row r="27" spans="1:30" ht="13.5" customHeight="1" x14ac:dyDescent="0.25">
      <c r="A27" s="297"/>
      <c r="B27" s="285"/>
      <c r="C27" s="285" t="s">
        <v>912</v>
      </c>
      <c r="D27" s="285"/>
      <c r="E27" s="285" t="s">
        <v>913</v>
      </c>
      <c r="F27" s="285"/>
      <c r="G27" s="819" t="s">
        <v>914</v>
      </c>
      <c r="H27" s="828">
        <v>0</v>
      </c>
      <c r="I27" s="286">
        <v>0</v>
      </c>
      <c r="J27" s="287"/>
      <c r="K27" s="288"/>
      <c r="L27" s="286">
        <v>0</v>
      </c>
      <c r="M27" s="286">
        <v>0</v>
      </c>
      <c r="N27" s="287"/>
      <c r="O27" s="288"/>
      <c r="P27" s="286">
        <v>0</v>
      </c>
      <c r="Q27" s="286">
        <v>0</v>
      </c>
      <c r="R27" s="287"/>
      <c r="S27" s="288"/>
      <c r="T27" s="286">
        <v>0</v>
      </c>
      <c r="U27" s="286">
        <v>0</v>
      </c>
      <c r="V27" s="287"/>
      <c r="W27" s="829"/>
      <c r="X27" s="836" t="s">
        <v>915</v>
      </c>
      <c r="Y27" s="297" t="s">
        <v>110</v>
      </c>
      <c r="Z27" s="285" t="s">
        <v>110</v>
      </c>
      <c r="AA27" s="289" t="s">
        <v>42</v>
      </c>
      <c r="AB27" s="841" t="s">
        <v>42</v>
      </c>
      <c r="AC27" s="823"/>
      <c r="AD27" s="290" t="s">
        <v>134</v>
      </c>
    </row>
    <row r="28" spans="1:30" ht="105" x14ac:dyDescent="0.25">
      <c r="A28" s="297"/>
      <c r="B28" s="285"/>
      <c r="C28" s="285" t="s">
        <v>916</v>
      </c>
      <c r="D28" s="285"/>
      <c r="E28" s="291" t="s">
        <v>917</v>
      </c>
      <c r="F28" s="285" t="s">
        <v>918</v>
      </c>
      <c r="G28" s="819"/>
      <c r="H28" s="828"/>
      <c r="I28" s="286"/>
      <c r="J28" s="287"/>
      <c r="K28" s="288"/>
      <c r="L28" s="286"/>
      <c r="M28" s="286"/>
      <c r="N28" s="287"/>
      <c r="O28" s="288"/>
      <c r="P28" s="286"/>
      <c r="Q28" s="286"/>
      <c r="R28" s="287"/>
      <c r="S28" s="288"/>
      <c r="T28" s="286"/>
      <c r="U28" s="286"/>
      <c r="V28" s="287"/>
      <c r="W28" s="829"/>
      <c r="X28" s="836" t="s">
        <v>36</v>
      </c>
      <c r="Y28" s="297" t="s">
        <v>37</v>
      </c>
      <c r="Z28" s="285"/>
      <c r="AA28" s="289"/>
      <c r="AB28" s="841"/>
      <c r="AC28" s="823"/>
      <c r="AD28" s="290" t="s">
        <v>134</v>
      </c>
    </row>
    <row r="29" spans="1:30" ht="13.5" customHeight="1" x14ac:dyDescent="0.25">
      <c r="A29" s="297"/>
      <c r="B29" s="285"/>
      <c r="C29" s="285"/>
      <c r="D29" s="285"/>
      <c r="E29" s="285" t="s">
        <v>904</v>
      </c>
      <c r="F29" s="285"/>
      <c r="G29" s="819"/>
      <c r="H29" s="828"/>
      <c r="I29" s="286"/>
      <c r="J29" s="287"/>
      <c r="K29" s="288"/>
      <c r="L29" s="286"/>
      <c r="M29" s="286"/>
      <c r="N29" s="287"/>
      <c r="O29" s="288"/>
      <c r="P29" s="286"/>
      <c r="Q29" s="286"/>
      <c r="R29" s="287"/>
      <c r="S29" s="288"/>
      <c r="T29" s="286"/>
      <c r="U29" s="286"/>
      <c r="V29" s="287"/>
      <c r="W29" s="829"/>
      <c r="X29" s="836"/>
      <c r="Y29" s="297"/>
      <c r="Z29" s="285"/>
      <c r="AA29" s="289"/>
      <c r="AB29" s="841"/>
      <c r="AC29" s="823"/>
      <c r="AD29" s="290" t="s">
        <v>134</v>
      </c>
    </row>
    <row r="30" spans="1:30" ht="75" x14ac:dyDescent="0.25">
      <c r="A30" s="297"/>
      <c r="B30" s="285"/>
      <c r="C30" s="285" t="s">
        <v>919</v>
      </c>
      <c r="D30" s="285"/>
      <c r="E30" s="291" t="s">
        <v>920</v>
      </c>
      <c r="F30" s="285" t="s">
        <v>921</v>
      </c>
      <c r="G30" s="819"/>
      <c r="H30" s="828"/>
      <c r="I30" s="286"/>
      <c r="J30" s="287"/>
      <c r="K30" s="288"/>
      <c r="L30" s="286"/>
      <c r="M30" s="286"/>
      <c r="N30" s="287"/>
      <c r="O30" s="288"/>
      <c r="P30" s="286"/>
      <c r="Q30" s="286"/>
      <c r="R30" s="287"/>
      <c r="S30" s="288"/>
      <c r="T30" s="286"/>
      <c r="U30" s="286"/>
      <c r="V30" s="287"/>
      <c r="W30" s="829"/>
      <c r="X30" s="836" t="s">
        <v>36</v>
      </c>
      <c r="Y30" s="297" t="s">
        <v>37</v>
      </c>
      <c r="Z30" s="285"/>
      <c r="AA30" s="289"/>
      <c r="AB30" s="841"/>
      <c r="AC30" s="823"/>
      <c r="AD30" s="290" t="s">
        <v>134</v>
      </c>
    </row>
    <row r="31" spans="1:30" ht="60" x14ac:dyDescent="0.25">
      <c r="A31" s="297"/>
      <c r="B31" s="285"/>
      <c r="C31" s="285" t="s">
        <v>922</v>
      </c>
      <c r="D31" s="285"/>
      <c r="E31" s="285" t="s">
        <v>923</v>
      </c>
      <c r="F31" s="285"/>
      <c r="G31" s="819" t="s">
        <v>924</v>
      </c>
      <c r="H31" s="828">
        <v>150</v>
      </c>
      <c r="I31" s="286"/>
      <c r="J31" s="287"/>
      <c r="K31" s="288"/>
      <c r="L31" s="286">
        <v>150</v>
      </c>
      <c r="M31" s="286"/>
      <c r="N31" s="287"/>
      <c r="O31" s="288"/>
      <c r="P31" s="286">
        <v>150</v>
      </c>
      <c r="Q31" s="286"/>
      <c r="R31" s="287"/>
      <c r="S31" s="288"/>
      <c r="T31" s="286">
        <v>0</v>
      </c>
      <c r="U31" s="286"/>
      <c r="V31" s="287"/>
      <c r="W31" s="829"/>
      <c r="X31" s="836" t="s">
        <v>46</v>
      </c>
      <c r="Y31" s="297" t="s">
        <v>127</v>
      </c>
      <c r="Z31" s="285" t="s">
        <v>127</v>
      </c>
      <c r="AA31" s="289" t="s">
        <v>127</v>
      </c>
      <c r="AB31" s="841" t="s">
        <v>42</v>
      </c>
      <c r="AC31" s="823"/>
      <c r="AD31" s="290" t="s">
        <v>134</v>
      </c>
    </row>
    <row r="32" spans="1:30" ht="13.5" customHeight="1" x14ac:dyDescent="0.25">
      <c r="A32" s="297"/>
      <c r="B32" s="285"/>
      <c r="C32" s="285" t="s">
        <v>925</v>
      </c>
      <c r="D32" s="285"/>
      <c r="E32" s="285" t="s">
        <v>926</v>
      </c>
      <c r="F32" s="285"/>
      <c r="G32" s="819"/>
      <c r="H32" s="828"/>
      <c r="I32" s="286"/>
      <c r="J32" s="287"/>
      <c r="K32" s="288"/>
      <c r="L32" s="286"/>
      <c r="M32" s="286"/>
      <c r="N32" s="287"/>
      <c r="O32" s="288"/>
      <c r="P32" s="286"/>
      <c r="Q32" s="286"/>
      <c r="R32" s="287"/>
      <c r="S32" s="288"/>
      <c r="T32" s="286"/>
      <c r="U32" s="286"/>
      <c r="V32" s="287"/>
      <c r="W32" s="829"/>
      <c r="X32" s="836" t="s">
        <v>361</v>
      </c>
      <c r="Y32" s="297"/>
      <c r="Z32" s="285" t="s">
        <v>170</v>
      </c>
      <c r="AA32" s="289" t="s">
        <v>170</v>
      </c>
      <c r="AB32" s="841" t="s">
        <v>170</v>
      </c>
      <c r="AC32" s="823"/>
      <c r="AD32" s="290" t="s">
        <v>927</v>
      </c>
    </row>
    <row r="33" spans="1:30" s="982" customFormat="1" ht="105" x14ac:dyDescent="0.25">
      <c r="A33" s="989"/>
      <c r="B33" s="978"/>
      <c r="C33" s="978" t="s">
        <v>928</v>
      </c>
      <c r="D33" s="978"/>
      <c r="E33" s="990" t="s">
        <v>1298</v>
      </c>
      <c r="F33" s="978" t="s">
        <v>929</v>
      </c>
      <c r="G33" s="991"/>
      <c r="H33" s="828"/>
      <c r="I33" s="286"/>
      <c r="J33" s="287"/>
      <c r="K33" s="288"/>
      <c r="L33" s="286"/>
      <c r="M33" s="286"/>
      <c r="N33" s="287"/>
      <c r="O33" s="288"/>
      <c r="P33" s="286"/>
      <c r="Q33" s="286"/>
      <c r="R33" s="287"/>
      <c r="S33" s="288"/>
      <c r="T33" s="286"/>
      <c r="U33" s="286"/>
      <c r="V33" s="287"/>
      <c r="W33" s="829"/>
      <c r="X33" s="992" t="s">
        <v>284</v>
      </c>
      <c r="Y33" s="989" t="s">
        <v>37</v>
      </c>
      <c r="Z33" s="978" t="s">
        <v>170</v>
      </c>
      <c r="AA33" s="978" t="s">
        <v>170</v>
      </c>
      <c r="AB33" s="979" t="s">
        <v>170</v>
      </c>
      <c r="AC33" s="993"/>
      <c r="AD33" s="994" t="s">
        <v>134</v>
      </c>
    </row>
    <row r="34" spans="1:30" ht="75" x14ac:dyDescent="0.25">
      <c r="A34" s="297"/>
      <c r="B34" s="285"/>
      <c r="C34" s="285" t="s">
        <v>930</v>
      </c>
      <c r="D34" s="285"/>
      <c r="E34" s="995" t="s">
        <v>931</v>
      </c>
      <c r="F34" s="931" t="s">
        <v>932</v>
      </c>
      <c r="G34" s="819"/>
      <c r="H34" s="828"/>
      <c r="I34" s="286"/>
      <c r="J34" s="287"/>
      <c r="K34" s="288"/>
      <c r="L34" s="286"/>
      <c r="M34" s="286"/>
      <c r="N34" s="287"/>
      <c r="O34" s="288"/>
      <c r="P34" s="286"/>
      <c r="Q34" s="286"/>
      <c r="R34" s="287"/>
      <c r="S34" s="288"/>
      <c r="T34" s="286"/>
      <c r="U34" s="286"/>
      <c r="V34" s="287"/>
      <c r="W34" s="829"/>
      <c r="X34" s="836" t="s">
        <v>208</v>
      </c>
      <c r="Y34" s="297" t="s">
        <v>37</v>
      </c>
      <c r="Z34" s="285"/>
      <c r="AA34" s="289"/>
      <c r="AB34" s="841"/>
      <c r="AC34" s="823"/>
      <c r="AD34" s="290" t="s">
        <v>134</v>
      </c>
    </row>
    <row r="35" spans="1:30" s="982" customFormat="1" ht="60" x14ac:dyDescent="0.25">
      <c r="A35" s="972"/>
      <c r="B35" s="973"/>
      <c r="C35" s="974" t="s">
        <v>933</v>
      </c>
      <c r="D35" s="974"/>
      <c r="E35" s="974" t="s">
        <v>1302</v>
      </c>
      <c r="F35" s="973"/>
      <c r="G35" s="976" t="s">
        <v>934</v>
      </c>
      <c r="H35" s="828">
        <v>0</v>
      </c>
      <c r="I35" s="286">
        <v>0</v>
      </c>
      <c r="J35" s="287"/>
      <c r="K35" s="288"/>
      <c r="L35" s="286">
        <v>10000</v>
      </c>
      <c r="M35" s="286">
        <v>0</v>
      </c>
      <c r="N35" s="287"/>
      <c r="O35" s="288"/>
      <c r="P35" s="286">
        <v>15000</v>
      </c>
      <c r="Q35" s="286">
        <v>0</v>
      </c>
      <c r="R35" s="1015"/>
      <c r="S35" s="1015"/>
      <c r="T35" s="1015">
        <v>0</v>
      </c>
      <c r="U35" s="1015"/>
      <c r="V35" s="1015"/>
      <c r="W35" s="1016"/>
      <c r="X35" s="977" t="s">
        <v>410</v>
      </c>
      <c r="Y35" s="972" t="s">
        <v>90</v>
      </c>
      <c r="Z35" s="973" t="s">
        <v>90</v>
      </c>
      <c r="AA35" s="978" t="s">
        <v>170</v>
      </c>
      <c r="AB35" s="979" t="s">
        <v>170</v>
      </c>
      <c r="AC35" s="980"/>
      <c r="AD35" s="981" t="s">
        <v>134</v>
      </c>
    </row>
    <row r="36" spans="1:30" ht="13.5" customHeight="1" x14ac:dyDescent="0.25">
      <c r="A36" s="297"/>
      <c r="B36" s="285"/>
      <c r="C36" s="285" t="s">
        <v>935</v>
      </c>
      <c r="D36" s="285"/>
      <c r="E36" s="285" t="s">
        <v>936</v>
      </c>
      <c r="F36" s="285"/>
      <c r="G36" s="819"/>
      <c r="H36" s="828"/>
      <c r="I36" s="286"/>
      <c r="J36" s="287"/>
      <c r="K36" s="288"/>
      <c r="L36" s="286"/>
      <c r="M36" s="286"/>
      <c r="N36" s="287"/>
      <c r="O36" s="288"/>
      <c r="P36" s="286"/>
      <c r="Q36" s="286"/>
      <c r="R36" s="287"/>
      <c r="S36" s="288"/>
      <c r="T36" s="286"/>
      <c r="U36" s="286"/>
      <c r="V36" s="287"/>
      <c r="W36" s="829"/>
      <c r="X36" s="836" t="s">
        <v>109</v>
      </c>
      <c r="Y36" s="297" t="s">
        <v>127</v>
      </c>
      <c r="Z36" s="285" t="s">
        <v>127</v>
      </c>
      <c r="AA36" s="289" t="s">
        <v>127</v>
      </c>
      <c r="AB36" s="841" t="s">
        <v>127</v>
      </c>
      <c r="AC36" s="823"/>
      <c r="AD36" s="290" t="s">
        <v>244</v>
      </c>
    </row>
    <row r="37" spans="1:30" ht="13.5" customHeight="1" x14ac:dyDescent="0.25">
      <c r="A37" s="297"/>
      <c r="B37" s="285"/>
      <c r="C37" s="285" t="s">
        <v>937</v>
      </c>
      <c r="D37" s="285"/>
      <c r="E37" s="285" t="s">
        <v>938</v>
      </c>
      <c r="F37" s="285"/>
      <c r="G37" s="819" t="s">
        <v>939</v>
      </c>
      <c r="H37" s="828"/>
      <c r="I37" s="286">
        <v>64427.58</v>
      </c>
      <c r="J37" s="287"/>
      <c r="K37" s="288">
        <v>64427.58</v>
      </c>
      <c r="L37" s="286"/>
      <c r="M37" s="286"/>
      <c r="N37" s="287"/>
      <c r="O37" s="288"/>
      <c r="P37" s="286"/>
      <c r="Q37" s="286"/>
      <c r="R37" s="287"/>
      <c r="S37" s="288"/>
      <c r="T37" s="286"/>
      <c r="U37" s="286"/>
      <c r="V37" s="287"/>
      <c r="W37" s="829"/>
      <c r="X37" s="836"/>
      <c r="Y37" s="297" t="s">
        <v>127</v>
      </c>
      <c r="Z37" s="285" t="s">
        <v>127</v>
      </c>
      <c r="AA37" s="289" t="s">
        <v>170</v>
      </c>
      <c r="AB37" s="841" t="s">
        <v>170</v>
      </c>
      <c r="AC37" s="823"/>
      <c r="AD37" s="290" t="s">
        <v>146</v>
      </c>
    </row>
    <row r="38" spans="1:30" ht="13.5" customHeight="1" x14ac:dyDescent="0.25">
      <c r="A38" s="309"/>
      <c r="B38" s="310"/>
      <c r="C38" s="310" t="s">
        <v>1187</v>
      </c>
      <c r="D38" s="310"/>
      <c r="E38" s="310" t="s">
        <v>1186</v>
      </c>
      <c r="F38" s="310"/>
      <c r="G38" s="820" t="s">
        <v>1185</v>
      </c>
      <c r="H38" s="831"/>
      <c r="I38" s="311"/>
      <c r="J38" s="312"/>
      <c r="K38" s="313"/>
      <c r="L38" s="311"/>
      <c r="M38" s="311"/>
      <c r="N38" s="312"/>
      <c r="O38" s="313"/>
      <c r="P38" s="311"/>
      <c r="Q38" s="311"/>
      <c r="R38" s="312">
        <v>3380.86</v>
      </c>
      <c r="S38" s="313">
        <v>3380.86</v>
      </c>
      <c r="T38" s="311"/>
      <c r="U38" s="311"/>
      <c r="V38" s="312"/>
      <c r="W38" s="832"/>
      <c r="X38" s="837"/>
      <c r="Y38" s="309"/>
      <c r="Z38" s="310"/>
      <c r="AA38" s="314" t="s">
        <v>127</v>
      </c>
      <c r="AB38" s="842" t="s">
        <v>170</v>
      </c>
      <c r="AC38" s="824"/>
      <c r="AD38" s="315"/>
    </row>
    <row r="39" spans="1:30" ht="13.5" customHeight="1" thickBot="1" x14ac:dyDescent="0.3">
      <c r="A39" s="298"/>
      <c r="B39" s="299"/>
      <c r="C39" s="299" t="s">
        <v>940</v>
      </c>
      <c r="D39" s="299"/>
      <c r="E39" s="299" t="s">
        <v>941</v>
      </c>
      <c r="F39" s="299"/>
      <c r="G39" s="821" t="s">
        <v>942</v>
      </c>
      <c r="H39" s="833">
        <v>48320.63</v>
      </c>
      <c r="I39" s="300"/>
      <c r="J39" s="301">
        <v>48320.63</v>
      </c>
      <c r="K39" s="302"/>
      <c r="L39" s="300"/>
      <c r="M39" s="300"/>
      <c r="N39" s="301"/>
      <c r="O39" s="302"/>
      <c r="P39" s="300"/>
      <c r="Q39" s="300"/>
      <c r="R39" s="301"/>
      <c r="S39" s="302"/>
      <c r="T39" s="300"/>
      <c r="U39" s="300"/>
      <c r="V39" s="301"/>
      <c r="W39" s="834"/>
      <c r="X39" s="838"/>
      <c r="Y39" s="298" t="s">
        <v>127</v>
      </c>
      <c r="Z39" s="299" t="s">
        <v>127</v>
      </c>
      <c r="AA39" s="303" t="s">
        <v>170</v>
      </c>
      <c r="AB39" s="843" t="s">
        <v>170</v>
      </c>
      <c r="AC39" s="825"/>
      <c r="AD39" s="304" t="s">
        <v>146</v>
      </c>
    </row>
    <row r="40" spans="1:30" ht="13.5" customHeight="1" x14ac:dyDescent="0.25"/>
    <row r="41" spans="1:30" ht="13.5" customHeight="1" x14ac:dyDescent="0.25"/>
    <row r="42" spans="1:30" ht="13.5" customHeight="1" x14ac:dyDescent="0.25"/>
    <row r="43" spans="1:30" ht="13.5" customHeight="1" x14ac:dyDescent="0.25"/>
    <row r="44" spans="1:30" ht="13.5" customHeight="1" x14ac:dyDescent="0.25"/>
    <row r="45" spans="1:30" ht="13.5" customHeight="1" x14ac:dyDescent="0.25"/>
    <row r="46" spans="1:30" ht="13.5" customHeight="1" x14ac:dyDescent="0.25"/>
    <row r="47" spans="1:30" ht="13.5" customHeight="1" x14ac:dyDescent="0.25"/>
    <row r="48" spans="1:30"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sheetData>
  <autoFilter ref="A1:AD39" xr:uid="{00000000-0009-0000-0000-000012000000}"/>
  <dataValidations count="2">
    <dataValidation type="list" allowBlank="1" showErrorMessage="1" sqref="Y2:Z39" xr:uid="{00000000-0002-0000-1200-000001000000}">
      <formula1>"Nog niet opgestart,In opstartfase,Gevorderde fase,Voldaan,Niet (langer) van toepassing"</formula1>
    </dataValidation>
    <dataValidation type="list" allowBlank="1" showInputMessage="1" showErrorMessage="1" sqref="AA2:AB39" xr:uid="{5C81E984-BE6B-4BDA-A05A-A1BA0EA93CB8}">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AD1001"/>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1" width="16.7109375" customWidth="1"/>
    <col min="2" max="2" width="17.140625" customWidth="1"/>
    <col min="3" max="3" width="26.85546875" customWidth="1"/>
    <col min="4" max="4" width="17.85546875" customWidth="1"/>
    <col min="5" max="5" width="8.7109375" customWidth="1"/>
    <col min="6" max="7" width="9" customWidth="1"/>
    <col min="8" max="13" width="9" hidden="1" customWidth="1"/>
    <col min="14" max="14" width="9.85546875" customWidth="1"/>
    <col min="15" max="15" width="11.42578125" customWidth="1"/>
    <col min="16" max="16" width="9" customWidth="1"/>
    <col min="17" max="17" width="10.85546875" customWidth="1"/>
    <col min="18" max="29" width="9" customWidth="1"/>
    <col min="30" max="30" width="24.4257812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20" t="s">
        <v>27</v>
      </c>
      <c r="AC1" s="526" t="s">
        <v>28</v>
      </c>
      <c r="AD1" s="517" t="s">
        <v>29</v>
      </c>
    </row>
    <row r="2" spans="1:30" ht="13.5" customHeight="1" x14ac:dyDescent="0.25">
      <c r="A2" s="855" t="s">
        <v>784</v>
      </c>
      <c r="B2" s="856" t="s">
        <v>943</v>
      </c>
      <c r="C2" s="856" t="s">
        <v>944</v>
      </c>
      <c r="D2" s="856" t="s">
        <v>945</v>
      </c>
      <c r="E2" s="856"/>
      <c r="F2" s="856"/>
      <c r="G2" s="869" t="s">
        <v>946</v>
      </c>
      <c r="H2" s="879">
        <f>42150.3+35527.46+57259.3+75389.74+35740.53</f>
        <v>246067.33</v>
      </c>
      <c r="I2" s="857"/>
      <c r="J2" s="858">
        <v>297636.74</v>
      </c>
      <c r="K2" s="859">
        <v>28829.599999999999</v>
      </c>
      <c r="L2" s="857">
        <v>263000</v>
      </c>
      <c r="M2" s="857"/>
      <c r="N2" s="858">
        <v>324061.03999999998</v>
      </c>
      <c r="O2" s="859">
        <v>31455.67</v>
      </c>
      <c r="P2" s="857">
        <v>268807.14</v>
      </c>
      <c r="Q2" s="857"/>
      <c r="R2" s="858">
        <v>518270.82</v>
      </c>
      <c r="S2" s="859">
        <v>263414.21000000002</v>
      </c>
      <c r="T2" s="857">
        <v>270000</v>
      </c>
      <c r="U2" s="857"/>
      <c r="V2" s="858"/>
      <c r="W2" s="880"/>
      <c r="X2" s="887"/>
      <c r="Y2" s="891"/>
      <c r="Z2" s="856"/>
      <c r="AA2" s="856"/>
      <c r="AB2" s="892"/>
      <c r="AC2" s="875"/>
      <c r="AD2" s="860" t="s">
        <v>146</v>
      </c>
    </row>
    <row r="3" spans="1:30" ht="13.5" customHeight="1" x14ac:dyDescent="0.25">
      <c r="A3" s="861"/>
      <c r="B3" s="844"/>
      <c r="C3" s="844"/>
      <c r="D3" s="844" t="s">
        <v>947</v>
      </c>
      <c r="E3" s="844"/>
      <c r="F3" s="844"/>
      <c r="G3" s="870" t="s">
        <v>948</v>
      </c>
      <c r="H3" s="881"/>
      <c r="I3" s="846"/>
      <c r="J3" s="847"/>
      <c r="K3" s="848"/>
      <c r="L3" s="846"/>
      <c r="M3" s="846"/>
      <c r="N3" s="847"/>
      <c r="O3" s="848"/>
      <c r="P3" s="846"/>
      <c r="Q3" s="846"/>
      <c r="R3" s="847"/>
      <c r="S3" s="848"/>
      <c r="T3" s="846"/>
      <c r="U3" s="846"/>
      <c r="V3" s="847"/>
      <c r="W3" s="882"/>
      <c r="X3" s="888"/>
      <c r="Y3" s="861"/>
      <c r="Z3" s="844"/>
      <c r="AA3" s="844"/>
      <c r="AB3" s="893"/>
      <c r="AC3" s="876"/>
      <c r="AD3" s="845" t="s">
        <v>146</v>
      </c>
    </row>
    <row r="4" spans="1:30" ht="13.5" customHeight="1" x14ac:dyDescent="0.25">
      <c r="A4" s="861"/>
      <c r="B4" s="844"/>
      <c r="C4" s="844"/>
      <c r="D4" s="844" t="s">
        <v>949</v>
      </c>
      <c r="E4" s="844"/>
      <c r="F4" s="844"/>
      <c r="G4" s="870" t="s">
        <v>950</v>
      </c>
      <c r="H4" s="881"/>
      <c r="I4" s="846"/>
      <c r="J4" s="847"/>
      <c r="K4" s="848"/>
      <c r="L4" s="846"/>
      <c r="M4" s="846"/>
      <c r="N4" s="847"/>
      <c r="O4" s="848"/>
      <c r="P4" s="846"/>
      <c r="Q4" s="846"/>
      <c r="R4" s="847"/>
      <c r="S4" s="848"/>
      <c r="T4" s="846"/>
      <c r="U4" s="846"/>
      <c r="V4" s="847"/>
      <c r="W4" s="882"/>
      <c r="X4" s="888"/>
      <c r="Y4" s="861"/>
      <c r="Z4" s="844"/>
      <c r="AA4" s="844"/>
      <c r="AB4" s="893"/>
      <c r="AC4" s="876"/>
      <c r="AD4" s="845" t="s">
        <v>146</v>
      </c>
    </row>
    <row r="5" spans="1:30" ht="13.5" customHeight="1" x14ac:dyDescent="0.25">
      <c r="A5" s="861"/>
      <c r="B5" s="844"/>
      <c r="C5" s="844"/>
      <c r="D5" s="844" t="s">
        <v>951</v>
      </c>
      <c r="E5" s="844"/>
      <c r="F5" s="844"/>
      <c r="G5" s="870" t="s">
        <v>952</v>
      </c>
      <c r="H5" s="881"/>
      <c r="I5" s="846"/>
      <c r="J5" s="847"/>
      <c r="K5" s="848"/>
      <c r="L5" s="846"/>
      <c r="M5" s="846"/>
      <c r="N5" s="847"/>
      <c r="O5" s="848"/>
      <c r="P5" s="846"/>
      <c r="Q5" s="846"/>
      <c r="R5" s="847"/>
      <c r="S5" s="848"/>
      <c r="T5" s="846"/>
      <c r="U5" s="846"/>
      <c r="V5" s="847"/>
      <c r="W5" s="882"/>
      <c r="X5" s="888"/>
      <c r="Y5" s="861"/>
      <c r="Z5" s="844"/>
      <c r="AA5" s="844"/>
      <c r="AB5" s="893"/>
      <c r="AC5" s="876"/>
      <c r="AD5" s="845" t="s">
        <v>146</v>
      </c>
    </row>
    <row r="6" spans="1:30" ht="13.5" customHeight="1" x14ac:dyDescent="0.25">
      <c r="A6" s="861"/>
      <c r="B6" s="844"/>
      <c r="C6" s="844" t="s">
        <v>953</v>
      </c>
      <c r="D6" s="844" t="s">
        <v>954</v>
      </c>
      <c r="E6" s="844"/>
      <c r="F6" s="844"/>
      <c r="G6" s="870" t="s">
        <v>955</v>
      </c>
      <c r="H6" s="881">
        <v>1000</v>
      </c>
      <c r="I6" s="846"/>
      <c r="J6" s="847">
        <v>2618.71</v>
      </c>
      <c r="K6" s="848">
        <v>0</v>
      </c>
      <c r="L6" s="846">
        <v>1000</v>
      </c>
      <c r="M6" s="846"/>
      <c r="N6" s="847">
        <v>4189.03</v>
      </c>
      <c r="O6" s="848">
        <v>886.78</v>
      </c>
      <c r="P6" s="846">
        <v>3000</v>
      </c>
      <c r="Q6" s="846"/>
      <c r="R6" s="847">
        <v>2474.4499999999998</v>
      </c>
      <c r="S6" s="848">
        <v>0</v>
      </c>
      <c r="T6" s="846">
        <v>3000</v>
      </c>
      <c r="U6" s="846"/>
      <c r="V6" s="847"/>
      <c r="W6" s="882"/>
      <c r="X6" s="888"/>
      <c r="Y6" s="861"/>
      <c r="Z6" s="844"/>
      <c r="AA6" s="844"/>
      <c r="AB6" s="893"/>
      <c r="AC6" s="876"/>
      <c r="AD6" s="845" t="s">
        <v>146</v>
      </c>
    </row>
    <row r="7" spans="1:30" ht="13.5" customHeight="1" x14ac:dyDescent="0.25">
      <c r="A7" s="861"/>
      <c r="B7" s="844"/>
      <c r="C7" s="844"/>
      <c r="D7" s="844" t="s">
        <v>956</v>
      </c>
      <c r="E7" s="844"/>
      <c r="F7" s="844"/>
      <c r="G7" s="870" t="s">
        <v>957</v>
      </c>
      <c r="H7" s="881">
        <v>500</v>
      </c>
      <c r="I7" s="846"/>
      <c r="J7" s="847">
        <v>333.92</v>
      </c>
      <c r="K7" s="848">
        <v>0</v>
      </c>
      <c r="L7" s="846">
        <v>500</v>
      </c>
      <c r="M7" s="846"/>
      <c r="N7" s="847">
        <v>333.92</v>
      </c>
      <c r="O7" s="848">
        <v>0</v>
      </c>
      <c r="P7" s="846">
        <v>500</v>
      </c>
      <c r="Q7" s="846"/>
      <c r="R7" s="847">
        <v>338.92</v>
      </c>
      <c r="S7" s="848">
        <v>0</v>
      </c>
      <c r="T7" s="846">
        <v>500</v>
      </c>
      <c r="U7" s="846"/>
      <c r="V7" s="847"/>
      <c r="W7" s="882"/>
      <c r="X7" s="888"/>
      <c r="Y7" s="861"/>
      <c r="Z7" s="844"/>
      <c r="AA7" s="844"/>
      <c r="AB7" s="893"/>
      <c r="AC7" s="876"/>
      <c r="AD7" s="845" t="s">
        <v>146</v>
      </c>
    </row>
    <row r="8" spans="1:30" ht="13.5" customHeight="1" x14ac:dyDescent="0.25">
      <c r="A8" s="861"/>
      <c r="B8" s="844"/>
      <c r="C8" s="844" t="s">
        <v>958</v>
      </c>
      <c r="D8" s="844" t="s">
        <v>959</v>
      </c>
      <c r="E8" s="844"/>
      <c r="F8" s="844"/>
      <c r="G8" s="870" t="s">
        <v>960</v>
      </c>
      <c r="H8" s="881">
        <v>2000</v>
      </c>
      <c r="I8" s="846"/>
      <c r="J8" s="847">
        <v>697.26</v>
      </c>
      <c r="K8" s="848">
        <v>2.15</v>
      </c>
      <c r="L8" s="846">
        <v>2000</v>
      </c>
      <c r="M8" s="846"/>
      <c r="N8" s="847">
        <v>2211.16</v>
      </c>
      <c r="O8" s="848">
        <v>0</v>
      </c>
      <c r="P8" s="846">
        <v>2000</v>
      </c>
      <c r="Q8" s="846"/>
      <c r="R8" s="847">
        <v>2304.7799999999997</v>
      </c>
      <c r="S8" s="848">
        <v>0</v>
      </c>
      <c r="T8" s="846">
        <v>2500</v>
      </c>
      <c r="U8" s="846"/>
      <c r="V8" s="847"/>
      <c r="W8" s="882"/>
      <c r="X8" s="888"/>
      <c r="Y8" s="861"/>
      <c r="Z8" s="844"/>
      <c r="AA8" s="844"/>
      <c r="AB8" s="893"/>
      <c r="AC8" s="876"/>
      <c r="AD8" s="845" t="s">
        <v>146</v>
      </c>
    </row>
    <row r="9" spans="1:30" ht="13.5" customHeight="1" x14ac:dyDescent="0.25">
      <c r="A9" s="861"/>
      <c r="B9" s="844"/>
      <c r="C9" s="844"/>
      <c r="D9" s="844" t="s">
        <v>961</v>
      </c>
      <c r="E9" s="844"/>
      <c r="F9" s="844"/>
      <c r="G9" s="870" t="s">
        <v>962</v>
      </c>
      <c r="H9" s="881">
        <v>1500</v>
      </c>
      <c r="I9" s="846"/>
      <c r="J9" s="847">
        <v>24.5</v>
      </c>
      <c r="K9" s="848">
        <v>0</v>
      </c>
      <c r="L9" s="846">
        <v>1500</v>
      </c>
      <c r="M9" s="846"/>
      <c r="N9" s="847">
        <v>56.17</v>
      </c>
      <c r="O9" s="848">
        <v>0</v>
      </c>
      <c r="P9" s="846">
        <v>1500</v>
      </c>
      <c r="Q9" s="846"/>
      <c r="R9" s="847">
        <v>7.9</v>
      </c>
      <c r="S9" s="848"/>
      <c r="T9" s="846">
        <v>1500</v>
      </c>
      <c r="U9" s="846"/>
      <c r="V9" s="847"/>
      <c r="W9" s="882"/>
      <c r="X9" s="888"/>
      <c r="Y9" s="861"/>
      <c r="Z9" s="844"/>
      <c r="AA9" s="844"/>
      <c r="AB9" s="893"/>
      <c r="AC9" s="876"/>
      <c r="AD9" s="845" t="s">
        <v>146</v>
      </c>
    </row>
    <row r="10" spans="1:30" ht="13.5" customHeight="1" x14ac:dyDescent="0.25">
      <c r="A10" s="861"/>
      <c r="B10" s="844"/>
      <c r="C10" s="844" t="s">
        <v>963</v>
      </c>
      <c r="D10" s="844" t="s">
        <v>964</v>
      </c>
      <c r="E10" s="844"/>
      <c r="F10" s="844"/>
      <c r="G10" s="870" t="s">
        <v>965</v>
      </c>
      <c r="H10" s="881">
        <v>1500</v>
      </c>
      <c r="I10" s="846"/>
      <c r="J10" s="847">
        <v>145.19999999999999</v>
      </c>
      <c r="K10" s="848">
        <v>0</v>
      </c>
      <c r="L10" s="846">
        <v>1500</v>
      </c>
      <c r="M10" s="846"/>
      <c r="N10" s="847">
        <v>633.16</v>
      </c>
      <c r="O10" s="848">
        <v>0</v>
      </c>
      <c r="P10" s="846">
        <v>1500</v>
      </c>
      <c r="Q10" s="846"/>
      <c r="R10" s="847">
        <v>180.68</v>
      </c>
      <c r="S10" s="848">
        <v>0</v>
      </c>
      <c r="T10" s="846">
        <v>1000</v>
      </c>
      <c r="U10" s="846"/>
      <c r="V10" s="847"/>
      <c r="W10" s="882"/>
      <c r="X10" s="888"/>
      <c r="Y10" s="861"/>
      <c r="Z10" s="844"/>
      <c r="AA10" s="844"/>
      <c r="AB10" s="893"/>
      <c r="AC10" s="876"/>
      <c r="AD10" s="845" t="s">
        <v>146</v>
      </c>
    </row>
    <row r="11" spans="1:30" ht="13.5" customHeight="1" x14ac:dyDescent="0.25">
      <c r="A11" s="862"/>
      <c r="B11" s="849" t="s">
        <v>966</v>
      </c>
      <c r="C11" s="849" t="s">
        <v>967</v>
      </c>
      <c r="D11" s="849" t="s">
        <v>968</v>
      </c>
      <c r="E11" s="849"/>
      <c r="F11" s="849"/>
      <c r="G11" s="871" t="s">
        <v>969</v>
      </c>
      <c r="H11" s="883">
        <v>7000</v>
      </c>
      <c r="I11" s="850"/>
      <c r="J11" s="851">
        <v>7240</v>
      </c>
      <c r="K11" s="852">
        <v>0</v>
      </c>
      <c r="L11" s="850">
        <v>7000</v>
      </c>
      <c r="M11" s="850"/>
      <c r="N11" s="851">
        <v>8248.39</v>
      </c>
      <c r="O11" s="852">
        <v>0</v>
      </c>
      <c r="P11" s="850">
        <v>7300</v>
      </c>
      <c r="Q11" s="850"/>
      <c r="R11" s="851">
        <v>8750.83</v>
      </c>
      <c r="S11" s="852">
        <v>0</v>
      </c>
      <c r="T11" s="850">
        <v>8500</v>
      </c>
      <c r="U11" s="850"/>
      <c r="V11" s="851"/>
      <c r="W11" s="884"/>
      <c r="X11" s="889"/>
      <c r="Y11" s="862"/>
      <c r="Z11" s="849"/>
      <c r="AA11" s="849"/>
      <c r="AB11" s="894"/>
      <c r="AC11" s="877"/>
      <c r="AD11" s="853" t="s">
        <v>146</v>
      </c>
    </row>
    <row r="12" spans="1:30" ht="13.5" customHeight="1" x14ac:dyDescent="0.25">
      <c r="A12" s="862"/>
      <c r="B12" s="849"/>
      <c r="C12" s="849"/>
      <c r="D12" s="849" t="s">
        <v>970</v>
      </c>
      <c r="E12" s="849"/>
      <c r="F12" s="849"/>
      <c r="G12" s="871" t="s">
        <v>971</v>
      </c>
      <c r="H12" s="883">
        <v>3000</v>
      </c>
      <c r="I12" s="850"/>
      <c r="J12" s="851">
        <v>3903.06</v>
      </c>
      <c r="K12" s="852">
        <v>0</v>
      </c>
      <c r="L12" s="850">
        <v>3000</v>
      </c>
      <c r="M12" s="850"/>
      <c r="N12" s="851">
        <v>3803.31</v>
      </c>
      <c r="O12" s="852">
        <v>200.25</v>
      </c>
      <c r="P12" s="850">
        <v>4000</v>
      </c>
      <c r="Q12" s="850"/>
      <c r="R12" s="851">
        <v>3429.28</v>
      </c>
      <c r="S12" s="852">
        <v>0</v>
      </c>
      <c r="T12" s="850">
        <v>4000</v>
      </c>
      <c r="U12" s="850"/>
      <c r="V12" s="851"/>
      <c r="W12" s="884"/>
      <c r="X12" s="889"/>
      <c r="Y12" s="862"/>
      <c r="Z12" s="849"/>
      <c r="AA12" s="849"/>
      <c r="AB12" s="894"/>
      <c r="AC12" s="877"/>
      <c r="AD12" s="853" t="s">
        <v>146</v>
      </c>
    </row>
    <row r="13" spans="1:30" ht="13.5" customHeight="1" x14ac:dyDescent="0.25">
      <c r="A13" s="862"/>
      <c r="B13" s="849"/>
      <c r="C13" s="849" t="s">
        <v>972</v>
      </c>
      <c r="D13" s="849" t="s">
        <v>973</v>
      </c>
      <c r="E13" s="849"/>
      <c r="F13" s="849"/>
      <c r="G13" s="871" t="s">
        <v>974</v>
      </c>
      <c r="H13" s="883">
        <v>2200</v>
      </c>
      <c r="I13" s="850"/>
      <c r="J13" s="851">
        <v>1835</v>
      </c>
      <c r="K13" s="852">
        <v>0</v>
      </c>
      <c r="L13" s="850">
        <v>1750</v>
      </c>
      <c r="M13" s="850"/>
      <c r="N13" s="851">
        <v>1592.28</v>
      </c>
      <c r="O13" s="852">
        <v>0</v>
      </c>
      <c r="P13" s="850">
        <v>2000</v>
      </c>
      <c r="Q13" s="850"/>
      <c r="R13" s="851">
        <v>1643.88</v>
      </c>
      <c r="S13" s="852">
        <v>0</v>
      </c>
      <c r="T13" s="850">
        <v>2000</v>
      </c>
      <c r="U13" s="850"/>
      <c r="V13" s="851"/>
      <c r="W13" s="884"/>
      <c r="X13" s="889"/>
      <c r="Y13" s="862"/>
      <c r="Z13" s="849"/>
      <c r="AA13" s="849"/>
      <c r="AB13" s="894"/>
      <c r="AC13" s="877"/>
      <c r="AD13" s="853" t="s">
        <v>146</v>
      </c>
    </row>
    <row r="14" spans="1:30" ht="13.5" customHeight="1" x14ac:dyDescent="0.25">
      <c r="A14" s="862"/>
      <c r="B14" s="849"/>
      <c r="C14" s="849"/>
      <c r="D14" s="849" t="s">
        <v>975</v>
      </c>
      <c r="E14" s="849"/>
      <c r="F14" s="849"/>
      <c r="G14" s="871" t="s">
        <v>976</v>
      </c>
      <c r="H14" s="883">
        <v>3000</v>
      </c>
      <c r="I14" s="850"/>
      <c r="J14" s="851">
        <v>4107.0999999999995</v>
      </c>
      <c r="K14" s="852">
        <v>329.84000000000003</v>
      </c>
      <c r="L14" s="850">
        <v>3000</v>
      </c>
      <c r="M14" s="850"/>
      <c r="N14" s="851">
        <v>5262.89</v>
      </c>
      <c r="O14" s="852">
        <v>0</v>
      </c>
      <c r="P14" s="850">
        <v>4200</v>
      </c>
      <c r="Q14" s="850"/>
      <c r="R14" s="851">
        <v>5257.5199999999995</v>
      </c>
      <c r="S14" s="852">
        <v>0</v>
      </c>
      <c r="T14" s="850">
        <v>5500</v>
      </c>
      <c r="U14" s="850"/>
      <c r="V14" s="851"/>
      <c r="W14" s="884"/>
      <c r="X14" s="889"/>
      <c r="Y14" s="862"/>
      <c r="Z14" s="849"/>
      <c r="AA14" s="849"/>
      <c r="AB14" s="894"/>
      <c r="AC14" s="877"/>
      <c r="AD14" s="853" t="s">
        <v>146</v>
      </c>
    </row>
    <row r="15" spans="1:30" ht="13.5" customHeight="1" x14ac:dyDescent="0.25">
      <c r="A15" s="862"/>
      <c r="B15" s="849"/>
      <c r="C15" s="849"/>
      <c r="D15" s="849" t="s">
        <v>977</v>
      </c>
      <c r="E15" s="849"/>
      <c r="F15" s="849"/>
      <c r="G15" s="871" t="s">
        <v>978</v>
      </c>
      <c r="H15" s="883">
        <v>3000</v>
      </c>
      <c r="I15" s="850"/>
      <c r="J15" s="851">
        <v>4560.9399999999996</v>
      </c>
      <c r="K15" s="852">
        <v>34.99</v>
      </c>
      <c r="L15" s="850">
        <v>3000</v>
      </c>
      <c r="M15" s="850"/>
      <c r="N15" s="851">
        <v>2636.23</v>
      </c>
      <c r="O15" s="852">
        <v>0</v>
      </c>
      <c r="P15" s="850">
        <v>4000</v>
      </c>
      <c r="Q15" s="850"/>
      <c r="R15" s="851">
        <v>2234.88</v>
      </c>
      <c r="S15" s="852">
        <v>0</v>
      </c>
      <c r="T15" s="850">
        <v>2500</v>
      </c>
      <c r="U15" s="850"/>
      <c r="V15" s="851"/>
      <c r="W15" s="884"/>
      <c r="X15" s="889"/>
      <c r="Y15" s="862"/>
      <c r="Z15" s="849"/>
      <c r="AA15" s="849"/>
      <c r="AB15" s="894"/>
      <c r="AC15" s="877"/>
      <c r="AD15" s="853" t="s">
        <v>146</v>
      </c>
    </row>
    <row r="16" spans="1:30" ht="13.5" customHeight="1" x14ac:dyDescent="0.25">
      <c r="A16" s="862"/>
      <c r="B16" s="849"/>
      <c r="C16" s="849"/>
      <c r="D16" s="849" t="s">
        <v>979</v>
      </c>
      <c r="E16" s="849"/>
      <c r="F16" s="849"/>
      <c r="G16" s="871" t="s">
        <v>980</v>
      </c>
      <c r="H16" s="883">
        <v>1000</v>
      </c>
      <c r="I16" s="850"/>
      <c r="J16" s="851"/>
      <c r="K16" s="852"/>
      <c r="L16" s="850">
        <v>1000</v>
      </c>
      <c r="M16" s="850"/>
      <c r="N16" s="851"/>
      <c r="O16" s="852"/>
      <c r="P16" s="850">
        <v>1000</v>
      </c>
      <c r="Q16" s="850"/>
      <c r="R16" s="851"/>
      <c r="S16" s="852"/>
      <c r="T16" s="850">
        <v>500</v>
      </c>
      <c r="U16" s="850"/>
      <c r="V16" s="851"/>
      <c r="W16" s="884"/>
      <c r="X16" s="889"/>
      <c r="Y16" s="862"/>
      <c r="Z16" s="849"/>
      <c r="AA16" s="849"/>
      <c r="AB16" s="894"/>
      <c r="AC16" s="877"/>
      <c r="AD16" s="853" t="s">
        <v>146</v>
      </c>
    </row>
    <row r="17" spans="1:30" ht="13.5" customHeight="1" x14ac:dyDescent="0.25">
      <c r="A17" s="862"/>
      <c r="B17" s="849"/>
      <c r="C17" s="849"/>
      <c r="D17" s="849" t="s">
        <v>981</v>
      </c>
      <c r="E17" s="849"/>
      <c r="F17" s="849"/>
      <c r="G17" s="871" t="s">
        <v>982</v>
      </c>
      <c r="H17" s="883">
        <v>250</v>
      </c>
      <c r="I17" s="850"/>
      <c r="J17" s="851"/>
      <c r="K17" s="852"/>
      <c r="L17" s="850">
        <v>250</v>
      </c>
      <c r="M17" s="850"/>
      <c r="N17" s="851"/>
      <c r="O17" s="852"/>
      <c r="P17" s="850">
        <v>250</v>
      </c>
      <c r="Q17" s="850"/>
      <c r="R17" s="851"/>
      <c r="S17" s="852"/>
      <c r="T17" s="850">
        <v>250</v>
      </c>
      <c r="U17" s="850"/>
      <c r="V17" s="851"/>
      <c r="W17" s="884"/>
      <c r="X17" s="889"/>
      <c r="Y17" s="862"/>
      <c r="Z17" s="849"/>
      <c r="AA17" s="849"/>
      <c r="AB17" s="894"/>
      <c r="AC17" s="877"/>
      <c r="AD17" s="853" t="s">
        <v>146</v>
      </c>
    </row>
    <row r="18" spans="1:30" ht="13.5" customHeight="1" x14ac:dyDescent="0.25">
      <c r="A18" s="861"/>
      <c r="B18" s="844" t="s">
        <v>983</v>
      </c>
      <c r="C18" s="844" t="s">
        <v>984</v>
      </c>
      <c r="D18" s="844" t="s">
        <v>985</v>
      </c>
      <c r="E18" s="844"/>
      <c r="F18" s="844"/>
      <c r="G18" s="870" t="s">
        <v>986</v>
      </c>
      <c r="H18" s="881"/>
      <c r="I18" s="846"/>
      <c r="J18" s="847"/>
      <c r="K18" s="848"/>
      <c r="L18" s="846"/>
      <c r="M18" s="846"/>
      <c r="N18" s="847">
        <v>140</v>
      </c>
      <c r="O18" s="848">
        <v>45</v>
      </c>
      <c r="P18" s="846"/>
      <c r="Q18" s="846"/>
      <c r="R18" s="847"/>
      <c r="S18" s="848"/>
      <c r="T18" s="846"/>
      <c r="U18" s="846"/>
      <c r="V18" s="847"/>
      <c r="W18" s="882"/>
      <c r="X18" s="888"/>
      <c r="Y18" s="861"/>
      <c r="Z18" s="844"/>
      <c r="AA18" s="844"/>
      <c r="AB18" s="893"/>
      <c r="AC18" s="876"/>
      <c r="AD18" s="845" t="s">
        <v>134</v>
      </c>
    </row>
    <row r="19" spans="1:30" ht="13.5" customHeight="1" x14ac:dyDescent="0.25">
      <c r="A19" s="861"/>
      <c r="B19" s="844"/>
      <c r="C19" s="844"/>
      <c r="D19" s="844" t="s">
        <v>987</v>
      </c>
      <c r="E19" s="844"/>
      <c r="F19" s="844"/>
      <c r="G19" s="870" t="s">
        <v>988</v>
      </c>
      <c r="H19" s="881"/>
      <c r="I19" s="846">
        <v>75000</v>
      </c>
      <c r="J19" s="847">
        <v>1695.68</v>
      </c>
      <c r="K19" s="848">
        <v>79644.800000000003</v>
      </c>
      <c r="L19" s="846"/>
      <c r="M19" s="846">
        <v>90000</v>
      </c>
      <c r="N19" s="847">
        <v>150</v>
      </c>
      <c r="O19" s="848">
        <v>85535</v>
      </c>
      <c r="P19" s="846"/>
      <c r="Q19" s="846">
        <v>80000</v>
      </c>
      <c r="R19" s="847">
        <v>1783.92</v>
      </c>
      <c r="S19" s="848">
        <v>101085</v>
      </c>
      <c r="T19" s="846"/>
      <c r="U19" s="846">
        <v>105000</v>
      </c>
      <c r="V19" s="847"/>
      <c r="W19" s="882"/>
      <c r="X19" s="888"/>
      <c r="Y19" s="861"/>
      <c r="Z19" s="844"/>
      <c r="AA19" s="844"/>
      <c r="AB19" s="893"/>
      <c r="AC19" s="876"/>
      <c r="AD19" s="845" t="s">
        <v>134</v>
      </c>
    </row>
    <row r="20" spans="1:30" ht="13.5" customHeight="1" x14ac:dyDescent="0.25">
      <c r="A20" s="861"/>
      <c r="B20" s="844"/>
      <c r="C20" s="844"/>
      <c r="D20" s="844" t="s">
        <v>989</v>
      </c>
      <c r="E20" s="844"/>
      <c r="F20" s="844"/>
      <c r="G20" s="870" t="s">
        <v>990</v>
      </c>
      <c r="H20" s="881">
        <v>1000</v>
      </c>
      <c r="I20" s="846"/>
      <c r="J20" s="847"/>
      <c r="K20" s="848"/>
      <c r="L20" s="846">
        <v>1000</v>
      </c>
      <c r="M20" s="846"/>
      <c r="N20" s="847">
        <v>68.900000000000006</v>
      </c>
      <c r="O20" s="848">
        <v>0</v>
      </c>
      <c r="P20" s="846">
        <v>1000</v>
      </c>
      <c r="Q20" s="846"/>
      <c r="R20" s="847">
        <v>68.900000000000006</v>
      </c>
      <c r="S20" s="848">
        <v>0</v>
      </c>
      <c r="T20" s="846">
        <v>500</v>
      </c>
      <c r="U20" s="846"/>
      <c r="V20" s="847"/>
      <c r="W20" s="882"/>
      <c r="X20" s="888"/>
      <c r="Y20" s="861"/>
      <c r="Z20" s="844"/>
      <c r="AA20" s="844"/>
      <c r="AB20" s="893"/>
      <c r="AC20" s="876"/>
      <c r="AD20" s="845" t="s">
        <v>146</v>
      </c>
    </row>
    <row r="21" spans="1:30" ht="13.5" customHeight="1" x14ac:dyDescent="0.25">
      <c r="A21" s="861"/>
      <c r="B21" s="844"/>
      <c r="C21" s="844"/>
      <c r="D21" s="844" t="s">
        <v>991</v>
      </c>
      <c r="E21" s="844"/>
      <c r="F21" s="844"/>
      <c r="G21" s="870" t="s">
        <v>992</v>
      </c>
      <c r="H21" s="881">
        <v>18750</v>
      </c>
      <c r="I21" s="846"/>
      <c r="J21" s="847">
        <v>16225.82</v>
      </c>
      <c r="K21" s="848">
        <v>0</v>
      </c>
      <c r="L21" s="846">
        <v>18750</v>
      </c>
      <c r="M21" s="846"/>
      <c r="N21" s="847">
        <v>17662.32</v>
      </c>
      <c r="O21" s="848">
        <v>0</v>
      </c>
      <c r="P21" s="846">
        <v>18750</v>
      </c>
      <c r="Q21" s="846"/>
      <c r="R21" s="847">
        <v>18519.8</v>
      </c>
      <c r="S21" s="848">
        <v>0</v>
      </c>
      <c r="T21" s="846">
        <v>18750</v>
      </c>
      <c r="U21" s="846"/>
      <c r="V21" s="847"/>
      <c r="W21" s="882"/>
      <c r="X21" s="888"/>
      <c r="Y21" s="861"/>
      <c r="Z21" s="844"/>
      <c r="AA21" s="844"/>
      <c r="AB21" s="893"/>
      <c r="AC21" s="876"/>
      <c r="AD21" s="845" t="s">
        <v>146</v>
      </c>
    </row>
    <row r="22" spans="1:30" ht="13.5" customHeight="1" x14ac:dyDescent="0.25">
      <c r="A22" s="861"/>
      <c r="B22" s="844"/>
      <c r="C22" s="844" t="s">
        <v>993</v>
      </c>
      <c r="D22" s="844" t="s">
        <v>994</v>
      </c>
      <c r="E22" s="844"/>
      <c r="F22" s="844"/>
      <c r="G22" s="870" t="s">
        <v>995</v>
      </c>
      <c r="H22" s="881"/>
      <c r="I22" s="846"/>
      <c r="J22" s="847"/>
      <c r="K22" s="848"/>
      <c r="L22" s="846"/>
      <c r="M22" s="846"/>
      <c r="N22" s="847"/>
      <c r="O22" s="848"/>
      <c r="P22" s="846"/>
      <c r="Q22" s="846"/>
      <c r="R22" s="847"/>
      <c r="S22" s="848"/>
      <c r="T22" s="846"/>
      <c r="U22" s="846"/>
      <c r="V22" s="847"/>
      <c r="W22" s="882"/>
      <c r="X22" s="888"/>
      <c r="Y22" s="861"/>
      <c r="Z22" s="844"/>
      <c r="AA22" s="844"/>
      <c r="AB22" s="893"/>
      <c r="AC22" s="876"/>
      <c r="AD22" s="845" t="s">
        <v>134</v>
      </c>
    </row>
    <row r="23" spans="1:30" ht="13.5" customHeight="1" x14ac:dyDescent="0.25">
      <c r="A23" s="861"/>
      <c r="B23" s="844"/>
      <c r="C23" s="844"/>
      <c r="D23" s="844" t="s">
        <v>996</v>
      </c>
      <c r="E23" s="844"/>
      <c r="F23" s="844"/>
      <c r="G23" s="870" t="s">
        <v>997</v>
      </c>
      <c r="H23" s="881"/>
      <c r="I23" s="846"/>
      <c r="J23" s="847"/>
      <c r="K23" s="848"/>
      <c r="L23" s="846"/>
      <c r="M23" s="846"/>
      <c r="N23" s="847"/>
      <c r="O23" s="848"/>
      <c r="P23" s="846"/>
      <c r="Q23" s="846"/>
      <c r="R23" s="847"/>
      <c r="S23" s="848"/>
      <c r="T23" s="846"/>
      <c r="U23" s="846"/>
      <c r="V23" s="847"/>
      <c r="W23" s="882"/>
      <c r="X23" s="888"/>
      <c r="Y23" s="861"/>
      <c r="Z23" s="844"/>
      <c r="AA23" s="844"/>
      <c r="AB23" s="893"/>
      <c r="AC23" s="876"/>
      <c r="AD23" s="845" t="s">
        <v>134</v>
      </c>
    </row>
    <row r="24" spans="1:30" ht="12.75" customHeight="1" x14ac:dyDescent="0.25">
      <c r="A24" s="861"/>
      <c r="B24" s="844"/>
      <c r="C24" s="844" t="s">
        <v>998</v>
      </c>
      <c r="D24" s="844" t="s">
        <v>999</v>
      </c>
      <c r="E24" s="844"/>
      <c r="F24" s="844"/>
      <c r="G24" s="870" t="s">
        <v>1000</v>
      </c>
      <c r="H24" s="881"/>
      <c r="I24" s="846">
        <v>190000</v>
      </c>
      <c r="J24" s="847">
        <v>253.86</v>
      </c>
      <c r="K24" s="848">
        <v>221888.66</v>
      </c>
      <c r="L24" s="846"/>
      <c r="M24" s="846">
        <v>195000</v>
      </c>
      <c r="N24" s="847">
        <v>0</v>
      </c>
      <c r="O24" s="848">
        <v>233612.61</v>
      </c>
      <c r="P24" s="846"/>
      <c r="Q24" s="846">
        <v>190000</v>
      </c>
      <c r="R24" s="847">
        <v>5658.61</v>
      </c>
      <c r="S24" s="848">
        <v>257608.39</v>
      </c>
      <c r="T24" s="846"/>
      <c r="U24" s="846">
        <v>215000</v>
      </c>
      <c r="V24" s="847"/>
      <c r="W24" s="882"/>
      <c r="X24" s="888"/>
      <c r="Y24" s="861"/>
      <c r="Z24" s="844"/>
      <c r="AA24" s="844"/>
      <c r="AB24" s="893"/>
      <c r="AC24" s="876"/>
      <c r="AD24" s="845" t="s">
        <v>134</v>
      </c>
    </row>
    <row r="25" spans="1:30" ht="13.5" customHeight="1" x14ac:dyDescent="0.25">
      <c r="A25" s="861"/>
      <c r="B25" s="844"/>
      <c r="C25" s="844"/>
      <c r="D25" s="844" t="s">
        <v>1001</v>
      </c>
      <c r="E25" s="844"/>
      <c r="F25" s="844"/>
      <c r="G25" s="870" t="s">
        <v>1002</v>
      </c>
      <c r="H25" s="881"/>
      <c r="I25" s="846">
        <v>24100</v>
      </c>
      <c r="J25" s="847">
        <v>0</v>
      </c>
      <c r="K25" s="848">
        <v>73847.59</v>
      </c>
      <c r="L25" s="846"/>
      <c r="M25" s="846">
        <v>24100</v>
      </c>
      <c r="N25" s="847">
        <v>0</v>
      </c>
      <c r="O25" s="848">
        <v>18532.07</v>
      </c>
      <c r="P25" s="846"/>
      <c r="Q25" s="846">
        <v>24100</v>
      </c>
      <c r="R25" s="847">
        <v>0</v>
      </c>
      <c r="S25" s="848">
        <v>21060.87</v>
      </c>
      <c r="T25" s="846"/>
      <c r="U25" s="846">
        <v>19000</v>
      </c>
      <c r="V25" s="847"/>
      <c r="W25" s="882"/>
      <c r="X25" s="888"/>
      <c r="Y25" s="861"/>
      <c r="Z25" s="844"/>
      <c r="AA25" s="844"/>
      <c r="AB25" s="893"/>
      <c r="AC25" s="876"/>
      <c r="AD25" s="845" t="s">
        <v>146</v>
      </c>
    </row>
    <row r="26" spans="1:30" ht="13.5" customHeight="1" x14ac:dyDescent="0.25">
      <c r="A26" s="861"/>
      <c r="B26" s="844"/>
      <c r="C26" s="844"/>
      <c r="D26" s="854" t="s">
        <v>1003</v>
      </c>
      <c r="E26" s="844"/>
      <c r="F26" s="844"/>
      <c r="G26" s="870"/>
      <c r="H26" s="881"/>
      <c r="I26" s="846"/>
      <c r="J26" s="847"/>
      <c r="K26" s="848"/>
      <c r="L26" s="846"/>
      <c r="M26" s="846"/>
      <c r="N26" s="847"/>
      <c r="O26" s="848"/>
      <c r="P26" s="846"/>
      <c r="Q26" s="846"/>
      <c r="R26" s="847"/>
      <c r="S26" s="848"/>
      <c r="T26" s="846"/>
      <c r="U26" s="846"/>
      <c r="V26" s="847"/>
      <c r="W26" s="882"/>
      <c r="X26" s="888"/>
      <c r="Y26" s="861"/>
      <c r="Z26" s="844"/>
      <c r="AA26" s="844"/>
      <c r="AB26" s="893"/>
      <c r="AC26" s="876"/>
      <c r="AD26" s="845"/>
    </row>
    <row r="27" spans="1:30" ht="13.5" customHeight="1" x14ac:dyDescent="0.25">
      <c r="A27" s="861"/>
      <c r="B27" s="844"/>
      <c r="C27" s="844"/>
      <c r="D27" s="854" t="s">
        <v>1004</v>
      </c>
      <c r="E27" s="844"/>
      <c r="F27" s="844"/>
      <c r="G27" s="872" t="s">
        <v>1005</v>
      </c>
      <c r="H27" s="881"/>
      <c r="I27" s="846"/>
      <c r="J27" s="847"/>
      <c r="K27" s="848"/>
      <c r="L27" s="846"/>
      <c r="M27" s="846"/>
      <c r="N27" s="847"/>
      <c r="O27" s="848"/>
      <c r="P27" s="846"/>
      <c r="Q27" s="846"/>
      <c r="R27" s="847"/>
      <c r="S27" s="848"/>
      <c r="T27" s="846"/>
      <c r="U27" s="846"/>
      <c r="V27" s="847"/>
      <c r="W27" s="882"/>
      <c r="X27" s="888"/>
      <c r="Y27" s="861"/>
      <c r="Z27" s="844"/>
      <c r="AA27" s="844"/>
      <c r="AB27" s="893"/>
      <c r="AC27" s="876"/>
      <c r="AD27" s="845"/>
    </row>
    <row r="28" spans="1:30" ht="13.5" customHeight="1" x14ac:dyDescent="0.25">
      <c r="A28" s="861"/>
      <c r="B28" s="844"/>
      <c r="C28" s="844"/>
      <c r="D28" s="854" t="s">
        <v>1006</v>
      </c>
      <c r="E28" s="844"/>
      <c r="F28" s="844"/>
      <c r="G28" s="872" t="s">
        <v>1007</v>
      </c>
      <c r="H28" s="881"/>
      <c r="I28" s="846"/>
      <c r="J28" s="847"/>
      <c r="K28" s="848"/>
      <c r="L28" s="846"/>
      <c r="M28" s="846"/>
      <c r="N28" s="847"/>
      <c r="O28" s="848"/>
      <c r="P28" s="846"/>
      <c r="Q28" s="846"/>
      <c r="R28" s="847"/>
      <c r="S28" s="848"/>
      <c r="T28" s="846"/>
      <c r="U28" s="846"/>
      <c r="V28" s="847"/>
      <c r="W28" s="882"/>
      <c r="X28" s="888"/>
      <c r="Y28" s="861"/>
      <c r="Z28" s="844"/>
      <c r="AA28" s="844"/>
      <c r="AB28" s="893"/>
      <c r="AC28" s="876"/>
      <c r="AD28" s="845"/>
    </row>
    <row r="29" spans="1:30" ht="13.5" customHeight="1" x14ac:dyDescent="0.25">
      <c r="A29" s="861"/>
      <c r="B29" s="844"/>
      <c r="C29" s="844"/>
      <c r="D29" s="844" t="s">
        <v>1008</v>
      </c>
      <c r="E29" s="844"/>
      <c r="F29" s="844"/>
      <c r="G29" s="870" t="s">
        <v>1009</v>
      </c>
      <c r="H29" s="881"/>
      <c r="I29" s="846">
        <v>50000</v>
      </c>
      <c r="J29" s="847">
        <v>0</v>
      </c>
      <c r="K29" s="848">
        <v>50000</v>
      </c>
      <c r="L29" s="846"/>
      <c r="M29" s="846">
        <v>50000</v>
      </c>
      <c r="N29" s="847">
        <v>0</v>
      </c>
      <c r="O29" s="848">
        <v>50000</v>
      </c>
      <c r="P29" s="846"/>
      <c r="Q29" s="846">
        <v>50000</v>
      </c>
      <c r="R29" s="847">
        <v>0</v>
      </c>
      <c r="S29" s="848">
        <v>21646.35</v>
      </c>
      <c r="T29" s="846"/>
      <c r="U29" s="846">
        <v>37500</v>
      </c>
      <c r="V29" s="847"/>
      <c r="W29" s="882"/>
      <c r="X29" s="888"/>
      <c r="Y29" s="861"/>
      <c r="Z29" s="844"/>
      <c r="AA29" s="844"/>
      <c r="AB29" s="893"/>
      <c r="AC29" s="876"/>
      <c r="AD29" s="845" t="s">
        <v>163</v>
      </c>
    </row>
    <row r="30" spans="1:30" ht="13.5" customHeight="1" x14ac:dyDescent="0.25">
      <c r="A30" s="861"/>
      <c r="B30" s="844"/>
      <c r="C30" s="844"/>
      <c r="D30" s="844" t="s">
        <v>1010</v>
      </c>
      <c r="E30" s="844"/>
      <c r="F30" s="844"/>
      <c r="G30" s="870" t="s">
        <v>1011</v>
      </c>
      <c r="H30" s="881"/>
      <c r="I30" s="846"/>
      <c r="J30" s="847"/>
      <c r="K30" s="848"/>
      <c r="L30" s="846"/>
      <c r="M30" s="846"/>
      <c r="N30" s="847">
        <v>0</v>
      </c>
      <c r="O30" s="848">
        <v>14745.31</v>
      </c>
      <c r="P30" s="846"/>
      <c r="Q30" s="846"/>
      <c r="R30" s="847"/>
      <c r="S30" s="848"/>
      <c r="T30" s="846"/>
      <c r="U30" s="846"/>
      <c r="V30" s="847"/>
      <c r="W30" s="882"/>
      <c r="X30" s="888"/>
      <c r="Y30" s="861"/>
      <c r="Z30" s="844"/>
      <c r="AA30" s="844"/>
      <c r="AB30" s="893"/>
      <c r="AC30" s="876"/>
      <c r="AD30" s="845" t="s">
        <v>146</v>
      </c>
    </row>
    <row r="31" spans="1:30" ht="13.5" customHeight="1" x14ac:dyDescent="0.25">
      <c r="A31" s="861"/>
      <c r="B31" s="844"/>
      <c r="C31" s="844"/>
      <c r="D31" s="844" t="s">
        <v>1012</v>
      </c>
      <c r="E31" s="844"/>
      <c r="F31" s="844"/>
      <c r="G31" s="870" t="s">
        <v>1013</v>
      </c>
      <c r="H31" s="881"/>
      <c r="I31" s="846"/>
      <c r="J31" s="847"/>
      <c r="K31" s="848"/>
      <c r="L31" s="846"/>
      <c r="M31" s="846"/>
      <c r="N31" s="847"/>
      <c r="O31" s="848"/>
      <c r="P31" s="846"/>
      <c r="Q31" s="846"/>
      <c r="R31" s="847"/>
      <c r="S31" s="848"/>
      <c r="T31" s="846"/>
      <c r="U31" s="846"/>
      <c r="V31" s="847"/>
      <c r="W31" s="882"/>
      <c r="X31" s="888"/>
      <c r="Y31" s="861"/>
      <c r="Z31" s="844"/>
      <c r="AA31" s="844"/>
      <c r="AB31" s="893"/>
      <c r="AC31" s="876"/>
      <c r="AD31" s="845" t="s">
        <v>146</v>
      </c>
    </row>
    <row r="32" spans="1:30" ht="13.5" customHeight="1" x14ac:dyDescent="0.25">
      <c r="A32" s="861"/>
      <c r="B32" s="844"/>
      <c r="C32" s="844"/>
      <c r="D32" s="844" t="s">
        <v>1014</v>
      </c>
      <c r="E32" s="844"/>
      <c r="F32" s="844"/>
      <c r="G32" s="870" t="s">
        <v>1015</v>
      </c>
      <c r="H32" s="881"/>
      <c r="I32" s="846">
        <v>50000</v>
      </c>
      <c r="J32" s="847">
        <v>0</v>
      </c>
      <c r="K32" s="848">
        <v>36045</v>
      </c>
      <c r="L32" s="846"/>
      <c r="M32" s="846">
        <v>32400</v>
      </c>
      <c r="N32" s="847">
        <v>0</v>
      </c>
      <c r="O32" s="848">
        <v>35800</v>
      </c>
      <c r="P32" s="846"/>
      <c r="Q32" s="846">
        <v>35600</v>
      </c>
      <c r="R32" s="847">
        <v>0</v>
      </c>
      <c r="S32" s="848">
        <v>36556</v>
      </c>
      <c r="T32" s="846"/>
      <c r="U32" s="846">
        <v>30000</v>
      </c>
      <c r="V32" s="847"/>
      <c r="W32" s="882"/>
      <c r="X32" s="888"/>
      <c r="Y32" s="861"/>
      <c r="Z32" s="844"/>
      <c r="AA32" s="844"/>
      <c r="AB32" s="893"/>
      <c r="AC32" s="876"/>
      <c r="AD32" s="845" t="s">
        <v>146</v>
      </c>
    </row>
    <row r="33" spans="1:30" ht="13.5" customHeight="1" x14ac:dyDescent="0.25">
      <c r="A33" s="861"/>
      <c r="B33" s="844"/>
      <c r="C33" s="844"/>
      <c r="D33" s="844" t="s">
        <v>1016</v>
      </c>
      <c r="E33" s="844"/>
      <c r="F33" s="844"/>
      <c r="G33" s="870" t="s">
        <v>1017</v>
      </c>
      <c r="H33" s="881"/>
      <c r="I33" s="846"/>
      <c r="J33" s="847">
        <v>14745.31</v>
      </c>
      <c r="K33" s="848">
        <v>18231.38</v>
      </c>
      <c r="L33" s="846"/>
      <c r="M33" s="846"/>
      <c r="N33" s="847">
        <v>0</v>
      </c>
      <c r="O33" s="848">
        <v>52</v>
      </c>
      <c r="P33" s="846"/>
      <c r="Q33" s="846"/>
      <c r="R33" s="847">
        <v>0</v>
      </c>
      <c r="S33" s="848">
        <v>120</v>
      </c>
      <c r="T33" s="846"/>
      <c r="U33" s="846"/>
      <c r="V33" s="847"/>
      <c r="W33" s="882"/>
      <c r="X33" s="888"/>
      <c r="Y33" s="861"/>
      <c r="Z33" s="844"/>
      <c r="AA33" s="844"/>
      <c r="AB33" s="893"/>
      <c r="AC33" s="876"/>
      <c r="AD33" s="845" t="s">
        <v>146</v>
      </c>
    </row>
    <row r="34" spans="1:30" ht="13.5" customHeight="1" x14ac:dyDescent="0.25">
      <c r="A34" s="861"/>
      <c r="B34" s="844"/>
      <c r="C34" s="844"/>
      <c r="D34" s="844" t="s">
        <v>1018</v>
      </c>
      <c r="E34" s="844"/>
      <c r="F34" s="844"/>
      <c r="G34" s="870" t="s">
        <v>1019</v>
      </c>
      <c r="H34" s="881"/>
      <c r="I34" s="846">
        <v>14000</v>
      </c>
      <c r="J34" s="847">
        <v>212.4</v>
      </c>
      <c r="K34" s="848">
        <v>18286.37</v>
      </c>
      <c r="L34" s="846"/>
      <c r="M34" s="846">
        <v>14000</v>
      </c>
      <c r="N34" s="847">
        <v>0</v>
      </c>
      <c r="O34" s="848">
        <v>23315.39</v>
      </c>
      <c r="P34" s="846"/>
      <c r="Q34" s="846">
        <v>18000</v>
      </c>
      <c r="R34" s="847">
        <v>0</v>
      </c>
      <c r="S34" s="848">
        <v>23462.6</v>
      </c>
      <c r="T34" s="846"/>
      <c r="U34" s="846">
        <v>20000</v>
      </c>
      <c r="V34" s="847"/>
      <c r="W34" s="882"/>
      <c r="X34" s="888"/>
      <c r="Y34" s="861"/>
      <c r="Z34" s="844"/>
      <c r="AA34" s="844"/>
      <c r="AB34" s="893"/>
      <c r="AC34" s="876"/>
      <c r="AD34" s="845" t="s">
        <v>146</v>
      </c>
    </row>
    <row r="35" spans="1:30" ht="13.5" customHeight="1" x14ac:dyDescent="0.25">
      <c r="A35" s="861"/>
      <c r="B35" s="844"/>
      <c r="C35" s="844"/>
      <c r="D35" s="844" t="s">
        <v>1020</v>
      </c>
      <c r="E35" s="844"/>
      <c r="F35" s="844"/>
      <c r="G35" s="870" t="s">
        <v>1021</v>
      </c>
      <c r="H35" s="881"/>
      <c r="I35" s="846"/>
      <c r="J35" s="847"/>
      <c r="K35" s="848"/>
      <c r="L35" s="846"/>
      <c r="M35" s="846"/>
      <c r="N35" s="847"/>
      <c r="O35" s="848"/>
      <c r="P35" s="846"/>
      <c r="Q35" s="846"/>
      <c r="R35" s="847"/>
      <c r="S35" s="848"/>
      <c r="T35" s="846"/>
      <c r="U35" s="846"/>
      <c r="V35" s="847"/>
      <c r="W35" s="882"/>
      <c r="X35" s="888"/>
      <c r="Y35" s="861"/>
      <c r="Z35" s="844"/>
      <c r="AA35" s="844"/>
      <c r="AB35" s="893"/>
      <c r="AC35" s="876"/>
      <c r="AD35" s="845" t="s">
        <v>146</v>
      </c>
    </row>
    <row r="36" spans="1:30" ht="13.5" customHeight="1" x14ac:dyDescent="0.25">
      <c r="A36" s="862"/>
      <c r="B36" s="849" t="s">
        <v>1022</v>
      </c>
      <c r="C36" s="849" t="s">
        <v>1022</v>
      </c>
      <c r="D36" s="849" t="s">
        <v>1023</v>
      </c>
      <c r="E36" s="849"/>
      <c r="F36" s="849"/>
      <c r="G36" s="871" t="s">
        <v>1024</v>
      </c>
      <c r="H36" s="883">
        <v>4000</v>
      </c>
      <c r="I36" s="850"/>
      <c r="J36" s="851">
        <v>9469.16</v>
      </c>
      <c r="K36" s="852">
        <v>1512.5</v>
      </c>
      <c r="L36" s="850">
        <v>4000</v>
      </c>
      <c r="M36" s="850"/>
      <c r="N36" s="851">
        <v>5414.75</v>
      </c>
      <c r="O36" s="852">
        <v>0</v>
      </c>
      <c r="P36" s="850">
        <v>9500</v>
      </c>
      <c r="Q36" s="850"/>
      <c r="R36" s="851">
        <v>5726.13</v>
      </c>
      <c r="S36" s="852">
        <v>24.2</v>
      </c>
      <c r="T36" s="850">
        <v>6000</v>
      </c>
      <c r="U36" s="850"/>
      <c r="V36" s="851"/>
      <c r="W36" s="884"/>
      <c r="X36" s="889"/>
      <c r="Y36" s="862"/>
      <c r="Z36" s="849"/>
      <c r="AA36" s="849"/>
      <c r="AB36" s="894"/>
      <c r="AC36" s="877"/>
      <c r="AD36" s="853" t="s">
        <v>146</v>
      </c>
    </row>
    <row r="37" spans="1:30" ht="13.5" customHeight="1" x14ac:dyDescent="0.25">
      <c r="A37" s="862"/>
      <c r="B37" s="849"/>
      <c r="C37" s="849"/>
      <c r="D37" s="849" t="s">
        <v>1025</v>
      </c>
      <c r="E37" s="849"/>
      <c r="F37" s="849"/>
      <c r="G37" s="871" t="s">
        <v>1026</v>
      </c>
      <c r="H37" s="883">
        <v>1750</v>
      </c>
      <c r="I37" s="850"/>
      <c r="J37" s="851">
        <v>1530.91</v>
      </c>
      <c r="K37" s="852">
        <v>0</v>
      </c>
      <c r="L37" s="850">
        <v>1750</v>
      </c>
      <c r="M37" s="850"/>
      <c r="N37" s="851">
        <v>1607.46</v>
      </c>
      <c r="O37" s="852">
        <v>0</v>
      </c>
      <c r="P37" s="850">
        <v>1750</v>
      </c>
      <c r="Q37" s="850"/>
      <c r="R37" s="851">
        <v>1780.41</v>
      </c>
      <c r="S37" s="852">
        <v>0</v>
      </c>
      <c r="T37" s="850">
        <v>1750</v>
      </c>
      <c r="U37" s="850"/>
      <c r="V37" s="851"/>
      <c r="W37" s="884"/>
      <c r="X37" s="889"/>
      <c r="Y37" s="862"/>
      <c r="Z37" s="849"/>
      <c r="AA37" s="849"/>
      <c r="AB37" s="894"/>
      <c r="AC37" s="877"/>
      <c r="AD37" s="853" t="s">
        <v>146</v>
      </c>
    </row>
    <row r="38" spans="1:30" ht="13.5" customHeight="1" x14ac:dyDescent="0.25">
      <c r="A38" s="862"/>
      <c r="B38" s="849"/>
      <c r="C38" s="849" t="s">
        <v>1027</v>
      </c>
      <c r="D38" s="849" t="s">
        <v>1028</v>
      </c>
      <c r="E38" s="849"/>
      <c r="F38" s="849"/>
      <c r="G38" s="871" t="s">
        <v>1029</v>
      </c>
      <c r="H38" s="883">
        <v>500</v>
      </c>
      <c r="I38" s="850"/>
      <c r="J38" s="851">
        <v>492.9</v>
      </c>
      <c r="K38" s="852">
        <v>0</v>
      </c>
      <c r="L38" s="850">
        <v>500</v>
      </c>
      <c r="M38" s="850"/>
      <c r="N38" s="851">
        <v>508.36</v>
      </c>
      <c r="O38" s="852">
        <v>0</v>
      </c>
      <c r="P38" s="850">
        <v>500</v>
      </c>
      <c r="Q38" s="850"/>
      <c r="R38" s="851">
        <v>501.99</v>
      </c>
      <c r="S38" s="852">
        <v>0</v>
      </c>
      <c r="T38" s="850">
        <v>500</v>
      </c>
      <c r="U38" s="850"/>
      <c r="V38" s="851"/>
      <c r="W38" s="884"/>
      <c r="X38" s="889"/>
      <c r="Y38" s="862"/>
      <c r="Z38" s="849"/>
      <c r="AA38" s="849"/>
      <c r="AB38" s="894"/>
      <c r="AC38" s="877"/>
      <c r="AD38" s="853" t="s">
        <v>146</v>
      </c>
    </row>
    <row r="39" spans="1:30" ht="13.5" customHeight="1" x14ac:dyDescent="0.25">
      <c r="A39" s="862"/>
      <c r="B39" s="849"/>
      <c r="C39" s="849"/>
      <c r="D39" s="849" t="s">
        <v>1030</v>
      </c>
      <c r="E39" s="849"/>
      <c r="F39" s="849"/>
      <c r="G39" s="871" t="s">
        <v>1031</v>
      </c>
      <c r="H39" s="883">
        <v>0</v>
      </c>
      <c r="I39" s="850">
        <v>0</v>
      </c>
      <c r="J39" s="851"/>
      <c r="K39" s="852"/>
      <c r="L39" s="850">
        <v>0</v>
      </c>
      <c r="M39" s="850">
        <v>0</v>
      </c>
      <c r="N39" s="851"/>
      <c r="O39" s="852"/>
      <c r="P39" s="850">
        <v>0</v>
      </c>
      <c r="Q39" s="850">
        <v>0</v>
      </c>
      <c r="R39" s="851">
        <v>14.2</v>
      </c>
      <c r="S39" s="852">
        <v>47.32</v>
      </c>
      <c r="T39" s="850">
        <v>0</v>
      </c>
      <c r="U39" s="850">
        <v>0</v>
      </c>
      <c r="V39" s="851"/>
      <c r="W39" s="884"/>
      <c r="X39" s="889"/>
      <c r="Y39" s="862"/>
      <c r="Z39" s="849"/>
      <c r="AA39" s="849"/>
      <c r="AB39" s="894"/>
      <c r="AC39" s="877"/>
      <c r="AD39" s="853" t="s">
        <v>146</v>
      </c>
    </row>
    <row r="40" spans="1:30" ht="13.5" customHeight="1" x14ac:dyDescent="0.25">
      <c r="A40" s="862"/>
      <c r="B40" s="849"/>
      <c r="C40" s="849"/>
      <c r="D40" s="849" t="s">
        <v>1032</v>
      </c>
      <c r="E40" s="849"/>
      <c r="F40" s="849"/>
      <c r="G40" s="871" t="s">
        <v>1033</v>
      </c>
      <c r="H40" s="883">
        <v>150</v>
      </c>
      <c r="I40" s="850"/>
      <c r="J40" s="851"/>
      <c r="K40" s="852"/>
      <c r="L40" s="850">
        <v>150</v>
      </c>
      <c r="M40" s="850"/>
      <c r="N40" s="851"/>
      <c r="O40" s="852"/>
      <c r="P40" s="850">
        <v>150</v>
      </c>
      <c r="Q40" s="850"/>
      <c r="R40" s="851"/>
      <c r="S40" s="852"/>
      <c r="T40" s="850">
        <v>150</v>
      </c>
      <c r="U40" s="850"/>
      <c r="V40" s="851"/>
      <c r="W40" s="884"/>
      <c r="X40" s="889"/>
      <c r="Y40" s="862"/>
      <c r="Z40" s="849"/>
      <c r="AA40" s="849"/>
      <c r="AB40" s="894"/>
      <c r="AC40" s="877"/>
      <c r="AD40" s="853" t="s">
        <v>146</v>
      </c>
    </row>
    <row r="41" spans="1:30" ht="13.5" customHeight="1" x14ac:dyDescent="0.25">
      <c r="A41" s="862"/>
      <c r="B41" s="849"/>
      <c r="C41" s="849"/>
      <c r="D41" s="849" t="s">
        <v>1034</v>
      </c>
      <c r="E41" s="849"/>
      <c r="F41" s="849"/>
      <c r="G41" s="871" t="s">
        <v>1035</v>
      </c>
      <c r="H41" s="883">
        <v>500</v>
      </c>
      <c r="I41" s="850"/>
      <c r="J41" s="851">
        <v>136.44999999999999</v>
      </c>
      <c r="K41" s="852">
        <v>0</v>
      </c>
      <c r="L41" s="850">
        <v>500</v>
      </c>
      <c r="M41" s="850"/>
      <c r="N41" s="851">
        <v>143.31</v>
      </c>
      <c r="O41" s="852">
        <v>0</v>
      </c>
      <c r="P41" s="850">
        <v>200</v>
      </c>
      <c r="Q41" s="850"/>
      <c r="R41" s="851">
        <v>149.03</v>
      </c>
      <c r="S41" s="852">
        <v>0</v>
      </c>
      <c r="T41" s="850">
        <v>250</v>
      </c>
      <c r="U41" s="850"/>
      <c r="V41" s="851"/>
      <c r="W41" s="884"/>
      <c r="X41" s="889"/>
      <c r="Y41" s="862"/>
      <c r="Z41" s="849"/>
      <c r="AA41" s="849"/>
      <c r="AB41" s="894"/>
      <c r="AC41" s="877"/>
      <c r="AD41" s="853" t="s">
        <v>146</v>
      </c>
    </row>
    <row r="42" spans="1:30" ht="13.5" customHeight="1" x14ac:dyDescent="0.25">
      <c r="A42" s="862"/>
      <c r="B42" s="849"/>
      <c r="C42" s="849"/>
      <c r="D42" s="849" t="s">
        <v>1036</v>
      </c>
      <c r="E42" s="849"/>
      <c r="F42" s="849"/>
      <c r="G42" s="871" t="s">
        <v>1037</v>
      </c>
      <c r="H42" s="883">
        <v>0</v>
      </c>
      <c r="I42" s="850">
        <v>0</v>
      </c>
      <c r="J42" s="851"/>
      <c r="K42" s="852"/>
      <c r="L42" s="850">
        <v>0</v>
      </c>
      <c r="M42" s="850">
        <v>0</v>
      </c>
      <c r="N42" s="851"/>
      <c r="O42" s="852"/>
      <c r="P42" s="850">
        <v>0</v>
      </c>
      <c r="Q42" s="850">
        <v>0</v>
      </c>
      <c r="R42" s="851"/>
      <c r="S42" s="852"/>
      <c r="T42" s="850">
        <v>0</v>
      </c>
      <c r="U42" s="850">
        <v>0</v>
      </c>
      <c r="V42" s="851"/>
      <c r="W42" s="884"/>
      <c r="X42" s="889"/>
      <c r="Y42" s="862"/>
      <c r="Z42" s="849"/>
      <c r="AA42" s="849"/>
      <c r="AB42" s="894"/>
      <c r="AC42" s="877"/>
      <c r="AD42" s="853" t="s">
        <v>146</v>
      </c>
    </row>
    <row r="43" spans="1:30" ht="13.5" customHeight="1" x14ac:dyDescent="0.25">
      <c r="A43" s="862"/>
      <c r="B43" s="849"/>
      <c r="C43" s="849"/>
      <c r="D43" s="849" t="s">
        <v>1038</v>
      </c>
      <c r="E43" s="849"/>
      <c r="F43" s="849"/>
      <c r="G43" s="873" t="s">
        <v>1039</v>
      </c>
      <c r="H43" s="883"/>
      <c r="I43" s="850"/>
      <c r="J43" s="851">
        <v>307.60000000000002</v>
      </c>
      <c r="K43" s="852">
        <v>0</v>
      </c>
      <c r="L43" s="850">
        <v>0</v>
      </c>
      <c r="M43" s="850">
        <v>0</v>
      </c>
      <c r="N43" s="851">
        <v>1073.27</v>
      </c>
      <c r="O43" s="852">
        <v>0</v>
      </c>
      <c r="P43" s="850">
        <v>500</v>
      </c>
      <c r="Q43" s="850">
        <v>0</v>
      </c>
      <c r="R43" s="851">
        <v>1162.81</v>
      </c>
      <c r="S43" s="852">
        <v>0</v>
      </c>
      <c r="T43" s="850">
        <v>1000</v>
      </c>
      <c r="U43" s="850">
        <v>0</v>
      </c>
      <c r="V43" s="851"/>
      <c r="W43" s="884"/>
      <c r="X43" s="889"/>
      <c r="Y43" s="862"/>
      <c r="Z43" s="849"/>
      <c r="AA43" s="849"/>
      <c r="AB43" s="894"/>
      <c r="AC43" s="877"/>
      <c r="AD43" s="853" t="s">
        <v>146</v>
      </c>
    </row>
    <row r="44" spans="1:30" ht="13.5" customHeight="1" x14ac:dyDescent="0.25">
      <c r="A44" s="862"/>
      <c r="B44" s="849"/>
      <c r="C44" s="849"/>
      <c r="D44" s="849" t="s">
        <v>1171</v>
      </c>
      <c r="E44" s="849"/>
      <c r="F44" s="849"/>
      <c r="G44" s="873" t="s">
        <v>1172</v>
      </c>
      <c r="H44" s="883"/>
      <c r="I44" s="850"/>
      <c r="J44" s="851"/>
      <c r="K44" s="852"/>
      <c r="L44" s="850"/>
      <c r="M44" s="850"/>
      <c r="N44" s="851">
        <v>182</v>
      </c>
      <c r="O44" s="852">
        <v>0</v>
      </c>
      <c r="P44" s="850"/>
      <c r="Q44" s="850"/>
      <c r="R44" s="851">
        <v>213.23000000000002</v>
      </c>
      <c r="S44" s="852">
        <v>0</v>
      </c>
      <c r="T44" s="850"/>
      <c r="U44" s="850"/>
      <c r="V44" s="851"/>
      <c r="W44" s="884"/>
      <c r="X44" s="889"/>
      <c r="Y44" s="862"/>
      <c r="Z44" s="849"/>
      <c r="AA44" s="849"/>
      <c r="AB44" s="894"/>
      <c r="AC44" s="877"/>
      <c r="AD44" s="853"/>
    </row>
    <row r="45" spans="1:30" ht="13.5" customHeight="1" x14ac:dyDescent="0.25">
      <c r="A45" s="862"/>
      <c r="B45" s="849"/>
      <c r="C45" s="849"/>
      <c r="D45" s="849" t="s">
        <v>1040</v>
      </c>
      <c r="E45" s="849"/>
      <c r="F45" s="849"/>
      <c r="G45" s="871" t="s">
        <v>1041</v>
      </c>
      <c r="H45" s="883">
        <v>2500</v>
      </c>
      <c r="I45" s="850"/>
      <c r="J45" s="851">
        <v>3250</v>
      </c>
      <c r="K45" s="852">
        <v>0</v>
      </c>
      <c r="L45" s="850">
        <v>2500</v>
      </c>
      <c r="M45" s="850"/>
      <c r="N45" s="851">
        <v>250</v>
      </c>
      <c r="O45" s="852">
        <v>0</v>
      </c>
      <c r="P45" s="850">
        <v>3250</v>
      </c>
      <c r="Q45" s="850"/>
      <c r="R45" s="851">
        <v>422.5</v>
      </c>
      <c r="S45" s="852">
        <v>0</v>
      </c>
      <c r="T45" s="850">
        <v>1500</v>
      </c>
      <c r="U45" s="850"/>
      <c r="V45" s="851"/>
      <c r="W45" s="884"/>
      <c r="X45" s="889"/>
      <c r="Y45" s="862"/>
      <c r="Z45" s="849"/>
      <c r="AA45" s="849"/>
      <c r="AB45" s="894"/>
      <c r="AC45" s="877"/>
      <c r="AD45" s="853" t="s">
        <v>146</v>
      </c>
    </row>
    <row r="46" spans="1:30" ht="13.5" customHeight="1" x14ac:dyDescent="0.25">
      <c r="A46" s="862"/>
      <c r="B46" s="849"/>
      <c r="C46" s="849" t="s">
        <v>1042</v>
      </c>
      <c r="D46" s="849" t="s">
        <v>1043</v>
      </c>
      <c r="E46" s="849"/>
      <c r="F46" s="849"/>
      <c r="G46" s="871" t="s">
        <v>1044</v>
      </c>
      <c r="H46" s="883">
        <v>1000</v>
      </c>
      <c r="I46" s="850"/>
      <c r="J46" s="851">
        <v>207.55</v>
      </c>
      <c r="K46" s="852">
        <v>0</v>
      </c>
      <c r="L46" s="850">
        <v>1000</v>
      </c>
      <c r="M46" s="850"/>
      <c r="N46" s="851">
        <v>250.85</v>
      </c>
      <c r="O46" s="852">
        <v>0</v>
      </c>
      <c r="P46" s="850">
        <v>200</v>
      </c>
      <c r="Q46" s="850"/>
      <c r="R46" s="851">
        <v>221.02</v>
      </c>
      <c r="S46" s="852">
        <v>0</v>
      </c>
      <c r="T46" s="850">
        <v>500</v>
      </c>
      <c r="U46" s="850"/>
      <c r="V46" s="851"/>
      <c r="W46" s="884"/>
      <c r="X46" s="889"/>
      <c r="Y46" s="862"/>
      <c r="Z46" s="849"/>
      <c r="AA46" s="849"/>
      <c r="AB46" s="894"/>
      <c r="AC46" s="877"/>
      <c r="AD46" s="853" t="s">
        <v>146</v>
      </c>
    </row>
    <row r="47" spans="1:30" ht="13.5" customHeight="1" x14ac:dyDescent="0.25">
      <c r="A47" s="862"/>
      <c r="B47" s="849"/>
      <c r="C47" s="849" t="s">
        <v>1045</v>
      </c>
      <c r="D47" s="849" t="s">
        <v>1046</v>
      </c>
      <c r="E47" s="849"/>
      <c r="F47" s="849"/>
      <c r="G47" s="871" t="s">
        <v>1047</v>
      </c>
      <c r="H47" s="883">
        <v>2500</v>
      </c>
      <c r="I47" s="850"/>
      <c r="J47" s="851">
        <v>4678.28</v>
      </c>
      <c r="K47" s="852">
        <v>182.71</v>
      </c>
      <c r="L47" s="850">
        <v>2500</v>
      </c>
      <c r="M47" s="850"/>
      <c r="N47" s="851">
        <v>6517.29</v>
      </c>
      <c r="O47" s="852">
        <v>0</v>
      </c>
      <c r="P47" s="850">
        <v>4500</v>
      </c>
      <c r="Q47" s="850"/>
      <c r="R47" s="851">
        <v>8892.36</v>
      </c>
      <c r="S47" s="852">
        <v>0</v>
      </c>
      <c r="T47" s="850">
        <v>6500</v>
      </c>
      <c r="U47" s="850"/>
      <c r="V47" s="851"/>
      <c r="W47" s="884"/>
      <c r="X47" s="889"/>
      <c r="Y47" s="862"/>
      <c r="Z47" s="849"/>
      <c r="AA47" s="849"/>
      <c r="AB47" s="894"/>
      <c r="AC47" s="877"/>
      <c r="AD47" s="853" t="s">
        <v>146</v>
      </c>
    </row>
    <row r="48" spans="1:30" ht="13.5" customHeight="1" x14ac:dyDescent="0.25">
      <c r="A48" s="862"/>
      <c r="B48" s="849"/>
      <c r="C48" s="849"/>
      <c r="D48" s="849" t="s">
        <v>1048</v>
      </c>
      <c r="E48" s="849"/>
      <c r="F48" s="849"/>
      <c r="G48" s="871" t="s">
        <v>1049</v>
      </c>
      <c r="H48" s="883">
        <v>250</v>
      </c>
      <c r="I48" s="850"/>
      <c r="J48" s="851">
        <v>208.28</v>
      </c>
      <c r="K48" s="852">
        <v>311.21000000000004</v>
      </c>
      <c r="L48" s="850">
        <v>250</v>
      </c>
      <c r="M48" s="850"/>
      <c r="N48" s="851">
        <v>437.18</v>
      </c>
      <c r="O48" s="852">
        <v>397.5</v>
      </c>
      <c r="P48" s="850">
        <v>250</v>
      </c>
      <c r="Q48" s="850"/>
      <c r="R48" s="851">
        <v>1397.55</v>
      </c>
      <c r="S48" s="852">
        <v>120</v>
      </c>
      <c r="T48" s="850">
        <v>250</v>
      </c>
      <c r="U48" s="850"/>
      <c r="V48" s="851"/>
      <c r="W48" s="884"/>
      <c r="X48" s="889"/>
      <c r="Y48" s="862"/>
      <c r="Z48" s="849"/>
      <c r="AA48" s="849"/>
      <c r="AB48" s="894"/>
      <c r="AC48" s="877"/>
      <c r="AD48" s="853" t="s">
        <v>146</v>
      </c>
    </row>
    <row r="49" spans="1:30" ht="13.5" customHeight="1" x14ac:dyDescent="0.25">
      <c r="A49" s="861"/>
      <c r="B49" s="844" t="s">
        <v>1050</v>
      </c>
      <c r="C49" s="844" t="s">
        <v>1051</v>
      </c>
      <c r="D49" s="844"/>
      <c r="E49" s="844"/>
      <c r="F49" s="844"/>
      <c r="G49" s="870" t="s">
        <v>1052</v>
      </c>
      <c r="H49" s="881">
        <v>500</v>
      </c>
      <c r="I49" s="846"/>
      <c r="J49" s="847"/>
      <c r="K49" s="848"/>
      <c r="L49" s="846"/>
      <c r="M49" s="846"/>
      <c r="N49" s="847"/>
      <c r="O49" s="848"/>
      <c r="P49" s="846">
        <v>500</v>
      </c>
      <c r="Q49" s="846"/>
      <c r="R49" s="847"/>
      <c r="S49" s="848"/>
      <c r="T49" s="846">
        <v>500</v>
      </c>
      <c r="U49" s="846"/>
      <c r="V49" s="847"/>
      <c r="W49" s="882"/>
      <c r="X49" s="888"/>
      <c r="Y49" s="861"/>
      <c r="Z49" s="844"/>
      <c r="AA49" s="844"/>
      <c r="AB49" s="893"/>
      <c r="AC49" s="876"/>
      <c r="AD49" s="845" t="s">
        <v>146</v>
      </c>
    </row>
    <row r="50" spans="1:30" ht="13.5" customHeight="1" x14ac:dyDescent="0.25">
      <c r="A50" s="861"/>
      <c r="B50" s="844"/>
      <c r="C50" s="844" t="s">
        <v>1053</v>
      </c>
      <c r="D50" s="844"/>
      <c r="E50" s="844"/>
      <c r="F50" s="844"/>
      <c r="G50" s="870" t="s">
        <v>1054</v>
      </c>
      <c r="H50" s="881"/>
      <c r="I50" s="846">
        <v>250</v>
      </c>
      <c r="J50" s="847"/>
      <c r="K50" s="848"/>
      <c r="L50" s="846"/>
      <c r="M50" s="846">
        <v>250</v>
      </c>
      <c r="N50" s="847">
        <v>1428.46</v>
      </c>
      <c r="O50" s="848">
        <v>394</v>
      </c>
      <c r="P50" s="846"/>
      <c r="Q50" s="846">
        <v>250</v>
      </c>
      <c r="R50" s="847">
        <v>20</v>
      </c>
      <c r="S50" s="848">
        <v>809.5</v>
      </c>
      <c r="T50" s="846"/>
      <c r="U50" s="846">
        <v>250</v>
      </c>
      <c r="V50" s="847"/>
      <c r="W50" s="882"/>
      <c r="X50" s="888"/>
      <c r="Y50" s="861"/>
      <c r="Z50" s="844"/>
      <c r="AA50" s="844"/>
      <c r="AB50" s="893"/>
      <c r="AC50" s="876"/>
      <c r="AD50" s="845" t="s">
        <v>146</v>
      </c>
    </row>
    <row r="51" spans="1:30" ht="13.5" customHeight="1" x14ac:dyDescent="0.25">
      <c r="A51" s="861"/>
      <c r="B51" s="844"/>
      <c r="C51" s="844" t="s">
        <v>1050</v>
      </c>
      <c r="D51" s="844"/>
      <c r="E51" s="844"/>
      <c r="F51" s="844"/>
      <c r="G51" s="870" t="s">
        <v>1055</v>
      </c>
      <c r="H51" s="881"/>
      <c r="I51" s="846"/>
      <c r="J51" s="847">
        <v>375</v>
      </c>
      <c r="K51" s="848">
        <v>0</v>
      </c>
      <c r="L51" s="846"/>
      <c r="M51" s="846"/>
      <c r="N51" s="847"/>
      <c r="O51" s="848"/>
      <c r="P51" s="846">
        <v>350</v>
      </c>
      <c r="Q51" s="846"/>
      <c r="R51" s="847"/>
      <c r="S51" s="848"/>
      <c r="T51" s="846"/>
      <c r="U51" s="846"/>
      <c r="V51" s="847"/>
      <c r="W51" s="882"/>
      <c r="X51" s="888"/>
      <c r="Y51" s="861"/>
      <c r="Z51" s="844"/>
      <c r="AA51" s="844"/>
      <c r="AB51" s="893"/>
      <c r="AC51" s="876"/>
      <c r="AD51" s="845"/>
    </row>
    <row r="52" spans="1:30" ht="13.5" customHeight="1" thickBot="1" x14ac:dyDescent="0.3">
      <c r="A52" s="863"/>
      <c r="B52" s="864"/>
      <c r="C52" s="864" t="s">
        <v>1056</v>
      </c>
      <c r="D52" s="864"/>
      <c r="E52" s="864"/>
      <c r="F52" s="864"/>
      <c r="G52" s="874" t="s">
        <v>1057</v>
      </c>
      <c r="H52" s="885"/>
      <c r="I52" s="865"/>
      <c r="J52" s="866">
        <v>191680.7</v>
      </c>
      <c r="K52" s="867">
        <v>151439.75</v>
      </c>
      <c r="L52" s="865"/>
      <c r="M52" s="865"/>
      <c r="N52" s="866">
        <v>13839.86</v>
      </c>
      <c r="O52" s="867">
        <v>2668.24</v>
      </c>
      <c r="P52" s="865"/>
      <c r="Q52" s="865"/>
      <c r="R52" s="866">
        <v>57298.75</v>
      </c>
      <c r="S52" s="867">
        <v>81186.350000000006</v>
      </c>
      <c r="T52" s="865">
        <v>12000</v>
      </c>
      <c r="U52" s="865"/>
      <c r="V52" s="866"/>
      <c r="W52" s="886"/>
      <c r="X52" s="890"/>
      <c r="Y52" s="863"/>
      <c r="Z52" s="864"/>
      <c r="AA52" s="864"/>
      <c r="AB52" s="895"/>
      <c r="AC52" s="878"/>
      <c r="AD52" s="868" t="s">
        <v>146</v>
      </c>
    </row>
    <row r="53" spans="1:30" ht="13.5" customHeight="1" x14ac:dyDescent="0.25">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row>
    <row r="54" spans="1:30" ht="13.5" customHeight="1" x14ac:dyDescent="0.25"/>
    <row r="55" spans="1:30" ht="13.5" customHeight="1" x14ac:dyDescent="0.25"/>
    <row r="56" spans="1:30" ht="13.5" customHeight="1" x14ac:dyDescent="0.25"/>
    <row r="57" spans="1:30" ht="13.5" customHeight="1" x14ac:dyDescent="0.25"/>
    <row r="58" spans="1:30" ht="13.5" customHeight="1" x14ac:dyDescent="0.25"/>
    <row r="59" spans="1:30" ht="13.5" customHeight="1" x14ac:dyDescent="0.25"/>
    <row r="60" spans="1:30" ht="13.5" customHeight="1" x14ac:dyDescent="0.25"/>
    <row r="61" spans="1:30" ht="13.5" customHeight="1" x14ac:dyDescent="0.25"/>
    <row r="62" spans="1:30" ht="13.5" customHeight="1" x14ac:dyDescent="0.25"/>
    <row r="63" spans="1:30" ht="13.5" customHeight="1" x14ac:dyDescent="0.25"/>
    <row r="64" spans="1:30"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row r="1001" ht="13.5" customHeight="1" x14ac:dyDescent="0.25"/>
  </sheetData>
  <autoFilter ref="A1:AD52" xr:uid="{00000000-0009-0000-0000-000013000000}"/>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8D8D8"/>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1" width="18.42578125" customWidth="1"/>
    <col min="2" max="4" width="8.7109375" customWidth="1"/>
    <col min="5" max="5" width="29.42578125" customWidth="1"/>
    <col min="6" max="6" width="20.140625" customWidth="1"/>
    <col min="7" max="7" width="9" customWidth="1"/>
    <col min="8" max="17" width="9" hidden="1" customWidth="1"/>
    <col min="18" max="24" width="9" customWidth="1"/>
    <col min="25" max="26" width="8.5703125" customWidth="1"/>
    <col min="27" max="29" width="9" customWidth="1"/>
    <col min="30" max="30" width="26.570312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20" t="s">
        <v>27</v>
      </c>
      <c r="AC1" s="526" t="s">
        <v>28</v>
      </c>
      <c r="AD1" s="517" t="s">
        <v>29</v>
      </c>
    </row>
    <row r="2" spans="1:30" ht="13.5" customHeight="1" x14ac:dyDescent="0.25">
      <c r="A2" s="140" t="s">
        <v>30</v>
      </c>
      <c r="B2" s="141"/>
      <c r="C2" s="141" t="s">
        <v>98</v>
      </c>
      <c r="D2" s="141" t="s">
        <v>99</v>
      </c>
      <c r="E2" s="141"/>
      <c r="F2" s="141"/>
      <c r="G2" s="522"/>
      <c r="H2" s="532"/>
      <c r="I2" s="142"/>
      <c r="J2" s="143"/>
      <c r="K2" s="144"/>
      <c r="L2" s="142"/>
      <c r="M2" s="142"/>
      <c r="N2" s="143"/>
      <c r="O2" s="144"/>
      <c r="P2" s="142"/>
      <c r="Q2" s="142"/>
      <c r="R2" s="143"/>
      <c r="S2" s="144"/>
      <c r="T2" s="142"/>
      <c r="U2" s="142"/>
      <c r="V2" s="143"/>
      <c r="W2" s="533"/>
      <c r="X2" s="540"/>
      <c r="Y2" s="543"/>
      <c r="Z2" s="141"/>
      <c r="AA2" s="141"/>
      <c r="AB2" s="544"/>
      <c r="AC2" s="527"/>
      <c r="AD2" s="145"/>
    </row>
    <row r="3" spans="1:30" ht="120" x14ac:dyDescent="0.25">
      <c r="A3" s="146"/>
      <c r="B3" s="132"/>
      <c r="C3" s="132" t="s">
        <v>100</v>
      </c>
      <c r="D3" s="132"/>
      <c r="E3" s="131" t="s">
        <v>101</v>
      </c>
      <c r="F3" s="132" t="s">
        <v>102</v>
      </c>
      <c r="G3" s="523"/>
      <c r="H3" s="534"/>
      <c r="I3" s="133"/>
      <c r="J3" s="134"/>
      <c r="K3" s="135"/>
      <c r="L3" s="133"/>
      <c r="M3" s="133"/>
      <c r="N3" s="134"/>
      <c r="O3" s="135"/>
      <c r="P3" s="133"/>
      <c r="Q3" s="133"/>
      <c r="R3" s="134"/>
      <c r="S3" s="135"/>
      <c r="T3" s="133"/>
      <c r="U3" s="133"/>
      <c r="V3" s="134"/>
      <c r="W3" s="535"/>
      <c r="X3" s="541" t="s">
        <v>36</v>
      </c>
      <c r="Y3" s="146" t="s">
        <v>37</v>
      </c>
      <c r="Z3" s="132"/>
      <c r="AA3" s="137"/>
      <c r="AB3" s="545"/>
      <c r="AC3" s="528"/>
      <c r="AD3" s="136" t="s">
        <v>38</v>
      </c>
    </row>
    <row r="4" spans="1:30" ht="120" x14ac:dyDescent="0.25">
      <c r="A4" s="146"/>
      <c r="B4" s="132"/>
      <c r="C4" s="132" t="s">
        <v>103</v>
      </c>
      <c r="D4" s="132"/>
      <c r="E4" s="138" t="s">
        <v>104</v>
      </c>
      <c r="F4" s="132" t="s">
        <v>105</v>
      </c>
      <c r="G4" s="523"/>
      <c r="H4" s="534"/>
      <c r="I4" s="133"/>
      <c r="J4" s="134"/>
      <c r="K4" s="135"/>
      <c r="L4" s="133"/>
      <c r="M4" s="133"/>
      <c r="N4" s="134"/>
      <c r="O4" s="135"/>
      <c r="P4" s="133"/>
      <c r="Q4" s="133"/>
      <c r="R4" s="134"/>
      <c r="S4" s="135"/>
      <c r="T4" s="133"/>
      <c r="U4" s="133"/>
      <c r="V4" s="134"/>
      <c r="W4" s="535"/>
      <c r="X4" s="541" t="s">
        <v>46</v>
      </c>
      <c r="Y4" s="146" t="s">
        <v>37</v>
      </c>
      <c r="Z4" s="132"/>
      <c r="AA4" s="137"/>
      <c r="AB4" s="545"/>
      <c r="AC4" s="528"/>
      <c r="AD4" s="136" t="s">
        <v>38</v>
      </c>
    </row>
    <row r="5" spans="1:30" ht="45" x14ac:dyDescent="0.25">
      <c r="A5" s="146"/>
      <c r="B5" s="132"/>
      <c r="C5" s="132" t="s">
        <v>106</v>
      </c>
      <c r="D5" s="132"/>
      <c r="E5" s="132" t="s">
        <v>107</v>
      </c>
      <c r="F5" s="132"/>
      <c r="G5" s="523" t="s">
        <v>108</v>
      </c>
      <c r="H5" s="534"/>
      <c r="I5" s="133"/>
      <c r="J5" s="134">
        <v>1191.5999999999999</v>
      </c>
      <c r="K5" s="135">
        <v>0</v>
      </c>
      <c r="L5" s="133">
        <v>2500</v>
      </c>
      <c r="M5" s="133"/>
      <c r="N5" s="134"/>
      <c r="O5" s="135"/>
      <c r="P5" s="133"/>
      <c r="Q5" s="133"/>
      <c r="R5" s="134">
        <v>102.38</v>
      </c>
      <c r="S5" s="135">
        <v>0</v>
      </c>
      <c r="T5" s="133"/>
      <c r="U5" s="133"/>
      <c r="V5" s="134"/>
      <c r="W5" s="535"/>
      <c r="X5" s="541" t="s">
        <v>109</v>
      </c>
      <c r="Y5" s="146" t="s">
        <v>110</v>
      </c>
      <c r="Z5" s="132" t="s">
        <v>127</v>
      </c>
      <c r="AA5" s="137" t="s">
        <v>127</v>
      </c>
      <c r="AB5" s="545" t="s">
        <v>127</v>
      </c>
      <c r="AC5" s="528"/>
      <c r="AD5" s="136" t="s">
        <v>38</v>
      </c>
    </row>
    <row r="6" spans="1:30" ht="120" x14ac:dyDescent="0.25">
      <c r="A6" s="146"/>
      <c r="B6" s="132"/>
      <c r="C6" s="132" t="s">
        <v>111</v>
      </c>
      <c r="D6" s="132"/>
      <c r="E6" s="139" t="s">
        <v>1285</v>
      </c>
      <c r="F6" s="132" t="s">
        <v>112</v>
      </c>
      <c r="G6" s="523"/>
      <c r="H6" s="534"/>
      <c r="I6" s="133"/>
      <c r="J6" s="134"/>
      <c r="K6" s="135"/>
      <c r="L6" s="133"/>
      <c r="M6" s="133"/>
      <c r="N6" s="134"/>
      <c r="O6" s="135"/>
      <c r="P6" s="133"/>
      <c r="Q6" s="133"/>
      <c r="R6" s="134"/>
      <c r="S6" s="135"/>
      <c r="T6" s="133"/>
      <c r="U6" s="133"/>
      <c r="V6" s="134"/>
      <c r="W6" s="535"/>
      <c r="X6" s="541" t="s">
        <v>46</v>
      </c>
      <c r="Y6" s="146" t="s">
        <v>37</v>
      </c>
      <c r="Z6" s="132"/>
      <c r="AA6" s="137"/>
      <c r="AB6" s="545"/>
      <c r="AC6" s="528"/>
      <c r="AD6" s="136" t="s">
        <v>38</v>
      </c>
    </row>
    <row r="7" spans="1:30" ht="45" x14ac:dyDescent="0.25">
      <c r="A7" s="146"/>
      <c r="B7" s="132"/>
      <c r="C7" s="132" t="s">
        <v>113</v>
      </c>
      <c r="D7" s="132"/>
      <c r="E7" s="132" t="s">
        <v>114</v>
      </c>
      <c r="F7" s="132"/>
      <c r="G7" s="523" t="s">
        <v>115</v>
      </c>
      <c r="H7" s="534">
        <v>800</v>
      </c>
      <c r="I7" s="133"/>
      <c r="J7" s="134">
        <v>110.47</v>
      </c>
      <c r="K7" s="135">
        <v>0</v>
      </c>
      <c r="L7" s="133">
        <v>500</v>
      </c>
      <c r="M7" s="133"/>
      <c r="N7" s="134">
        <v>257.17</v>
      </c>
      <c r="O7" s="135">
        <v>0</v>
      </c>
      <c r="P7" s="133">
        <v>800</v>
      </c>
      <c r="Q7" s="133"/>
      <c r="R7" s="134"/>
      <c r="S7" s="135"/>
      <c r="T7" s="133">
        <v>350</v>
      </c>
      <c r="U7" s="133"/>
      <c r="V7" s="134"/>
      <c r="W7" s="535"/>
      <c r="X7" s="541" t="s">
        <v>109</v>
      </c>
      <c r="Y7" s="146" t="s">
        <v>42</v>
      </c>
      <c r="Z7" s="132" t="s">
        <v>127</v>
      </c>
      <c r="AA7" s="137" t="s">
        <v>127</v>
      </c>
      <c r="AB7" s="545" t="s">
        <v>42</v>
      </c>
      <c r="AC7" s="528"/>
      <c r="AD7" s="136" t="s">
        <v>38</v>
      </c>
    </row>
    <row r="8" spans="1:30" ht="13.5" customHeight="1" x14ac:dyDescent="0.25">
      <c r="A8" s="146"/>
      <c r="B8" s="132"/>
      <c r="C8" s="132" t="s">
        <v>116</v>
      </c>
      <c r="D8" s="132"/>
      <c r="E8" s="132" t="s">
        <v>117</v>
      </c>
      <c r="F8" s="132"/>
      <c r="G8" s="523"/>
      <c r="H8" s="534"/>
      <c r="I8" s="133"/>
      <c r="J8" s="134"/>
      <c r="K8" s="135"/>
      <c r="L8" s="133"/>
      <c r="M8" s="133"/>
      <c r="N8" s="134"/>
      <c r="O8" s="135"/>
      <c r="P8" s="133"/>
      <c r="Q8" s="133"/>
      <c r="R8" s="134"/>
      <c r="S8" s="135"/>
      <c r="T8" s="133"/>
      <c r="U8" s="133"/>
      <c r="V8" s="134"/>
      <c r="W8" s="535"/>
      <c r="X8" s="541" t="s">
        <v>109</v>
      </c>
      <c r="Y8" s="146" t="s">
        <v>42</v>
      </c>
      <c r="Z8" s="132" t="s">
        <v>127</v>
      </c>
      <c r="AA8" s="137" t="s">
        <v>127</v>
      </c>
      <c r="AB8" s="545" t="s">
        <v>42</v>
      </c>
      <c r="AC8" s="528"/>
      <c r="AD8" s="136" t="s">
        <v>38</v>
      </c>
    </row>
    <row r="9" spans="1:30" ht="13.5" customHeight="1" x14ac:dyDescent="0.25">
      <c r="A9" s="146"/>
      <c r="B9" s="132"/>
      <c r="C9" s="132" t="s">
        <v>118</v>
      </c>
      <c r="D9" s="132"/>
      <c r="E9" s="132" t="s">
        <v>119</v>
      </c>
      <c r="F9" s="132"/>
      <c r="G9" s="523"/>
      <c r="H9" s="534"/>
      <c r="I9" s="133"/>
      <c r="J9" s="134"/>
      <c r="K9" s="135"/>
      <c r="L9" s="133"/>
      <c r="M9" s="133"/>
      <c r="N9" s="134"/>
      <c r="O9" s="135"/>
      <c r="P9" s="133"/>
      <c r="Q9" s="133"/>
      <c r="R9" s="134"/>
      <c r="S9" s="135"/>
      <c r="T9" s="133"/>
      <c r="U9" s="133"/>
      <c r="V9" s="134"/>
      <c r="W9" s="535"/>
      <c r="X9" s="541" t="s">
        <v>109</v>
      </c>
      <c r="Y9" s="146" t="s">
        <v>110</v>
      </c>
      <c r="Z9" s="132" t="s">
        <v>127</v>
      </c>
      <c r="AA9" s="137" t="s">
        <v>127</v>
      </c>
      <c r="AB9" s="545" t="s">
        <v>127</v>
      </c>
      <c r="AC9" s="528"/>
      <c r="AD9" s="136" t="s">
        <v>38</v>
      </c>
    </row>
    <row r="10" spans="1:30" ht="120" x14ac:dyDescent="0.25">
      <c r="A10" s="146"/>
      <c r="B10" s="132"/>
      <c r="C10" s="132" t="s">
        <v>120</v>
      </c>
      <c r="D10" s="132"/>
      <c r="E10" s="139" t="s">
        <v>1286</v>
      </c>
      <c r="F10" s="967" t="s">
        <v>1287</v>
      </c>
      <c r="G10" s="523"/>
      <c r="H10" s="534"/>
      <c r="I10" s="133"/>
      <c r="J10" s="134"/>
      <c r="K10" s="135"/>
      <c r="L10" s="133"/>
      <c r="M10" s="133"/>
      <c r="N10" s="134"/>
      <c r="O10" s="135"/>
      <c r="P10" s="133"/>
      <c r="Q10" s="133"/>
      <c r="R10" s="134"/>
      <c r="S10" s="135"/>
      <c r="T10" s="133"/>
      <c r="U10" s="133"/>
      <c r="V10" s="134"/>
      <c r="W10" s="535"/>
      <c r="X10" s="541" t="s">
        <v>46</v>
      </c>
      <c r="Y10" s="146" t="s">
        <v>37</v>
      </c>
      <c r="Z10" s="132"/>
      <c r="AA10" s="137"/>
      <c r="AB10" s="545"/>
      <c r="AC10" s="528"/>
      <c r="AD10" s="136" t="s">
        <v>38</v>
      </c>
    </row>
    <row r="11" spans="1:30" ht="75" x14ac:dyDescent="0.25">
      <c r="A11" s="146"/>
      <c r="B11" s="132"/>
      <c r="C11" s="132" t="s">
        <v>121</v>
      </c>
      <c r="D11" s="132"/>
      <c r="E11" s="132" t="s">
        <v>122</v>
      </c>
      <c r="F11" s="132"/>
      <c r="G11" s="523" t="s">
        <v>123</v>
      </c>
      <c r="H11" s="534">
        <v>300</v>
      </c>
      <c r="I11" s="133"/>
      <c r="J11" s="134">
        <v>17.8</v>
      </c>
      <c r="K11" s="135">
        <v>0</v>
      </c>
      <c r="L11" s="133">
        <v>2800</v>
      </c>
      <c r="M11" s="133"/>
      <c r="N11" s="133"/>
      <c r="O11" s="133"/>
      <c r="P11" s="133">
        <v>300</v>
      </c>
      <c r="Q11" s="133"/>
      <c r="R11" s="133"/>
      <c r="S11" s="133"/>
      <c r="T11" s="133">
        <v>300</v>
      </c>
      <c r="U11" s="133"/>
      <c r="V11" s="133"/>
      <c r="W11" s="536"/>
      <c r="X11" s="541" t="s">
        <v>46</v>
      </c>
      <c r="Y11" s="146" t="s">
        <v>90</v>
      </c>
      <c r="Z11" s="132" t="s">
        <v>170</v>
      </c>
      <c r="AA11" s="137" t="s">
        <v>170</v>
      </c>
      <c r="AB11" s="545" t="s">
        <v>170</v>
      </c>
      <c r="AC11" s="528"/>
      <c r="AD11" s="136" t="s">
        <v>38</v>
      </c>
    </row>
    <row r="12" spans="1:30" ht="45" x14ac:dyDescent="0.25">
      <c r="A12" s="146"/>
      <c r="B12" s="132"/>
      <c r="C12" s="132" t="s">
        <v>124</v>
      </c>
      <c r="D12" s="132"/>
      <c r="E12" s="132" t="s">
        <v>125</v>
      </c>
      <c r="F12" s="132"/>
      <c r="G12" s="523" t="s">
        <v>126</v>
      </c>
      <c r="H12" s="534"/>
      <c r="I12" s="133">
        <v>900</v>
      </c>
      <c r="J12" s="134">
        <v>401.68</v>
      </c>
      <c r="K12" s="135">
        <v>340</v>
      </c>
      <c r="L12" s="133"/>
      <c r="M12" s="133">
        <v>900</v>
      </c>
      <c r="N12" s="134">
        <v>1620.34</v>
      </c>
      <c r="O12" s="135">
        <v>0</v>
      </c>
      <c r="P12" s="133"/>
      <c r="Q12" s="133">
        <v>900</v>
      </c>
      <c r="R12" s="134">
        <v>2083.1</v>
      </c>
      <c r="S12" s="135">
        <v>0</v>
      </c>
      <c r="T12" s="133"/>
      <c r="U12" s="133">
        <v>0</v>
      </c>
      <c r="V12" s="134"/>
      <c r="W12" s="535"/>
      <c r="X12" s="541" t="s">
        <v>109</v>
      </c>
      <c r="Y12" s="146" t="s">
        <v>127</v>
      </c>
      <c r="Z12" s="132" t="s">
        <v>127</v>
      </c>
      <c r="AA12" s="137" t="s">
        <v>127</v>
      </c>
      <c r="AB12" s="545" t="s">
        <v>127</v>
      </c>
      <c r="AC12" s="528"/>
      <c r="AD12" s="136" t="s">
        <v>38</v>
      </c>
    </row>
    <row r="13" spans="1:30" ht="13.5" customHeight="1" x14ac:dyDescent="0.25">
      <c r="A13" s="146"/>
      <c r="B13" s="132"/>
      <c r="C13" s="132" t="s">
        <v>128</v>
      </c>
      <c r="D13" s="132"/>
      <c r="E13" s="132" t="s">
        <v>129</v>
      </c>
      <c r="F13" s="132"/>
      <c r="G13" s="523" t="s">
        <v>130</v>
      </c>
      <c r="H13" s="534"/>
      <c r="I13" s="133"/>
      <c r="J13" s="134">
        <v>35.409999999999997</v>
      </c>
      <c r="K13" s="135">
        <v>0</v>
      </c>
      <c r="L13" s="133"/>
      <c r="M13" s="133"/>
      <c r="N13" s="134"/>
      <c r="O13" s="135"/>
      <c r="P13" s="133"/>
      <c r="Q13" s="133"/>
      <c r="R13" s="134"/>
      <c r="S13" s="135"/>
      <c r="T13" s="133"/>
      <c r="U13" s="133"/>
      <c r="V13" s="134"/>
      <c r="W13" s="535"/>
      <c r="X13" s="541" t="s">
        <v>109</v>
      </c>
      <c r="Y13" s="146" t="s">
        <v>110</v>
      </c>
      <c r="Z13" s="132" t="s">
        <v>127</v>
      </c>
      <c r="AA13" s="137" t="s">
        <v>127</v>
      </c>
      <c r="AB13" s="545" t="s">
        <v>42</v>
      </c>
      <c r="AC13" s="528"/>
      <c r="AD13" s="136" t="s">
        <v>38</v>
      </c>
    </row>
    <row r="14" spans="1:30" ht="45" x14ac:dyDescent="0.25">
      <c r="A14" s="146"/>
      <c r="B14" s="132"/>
      <c r="C14" s="132" t="s">
        <v>131</v>
      </c>
      <c r="D14" s="132"/>
      <c r="E14" s="132" t="s">
        <v>132</v>
      </c>
      <c r="F14" s="132"/>
      <c r="G14" s="523" t="s">
        <v>133</v>
      </c>
      <c r="H14" s="534">
        <v>5000</v>
      </c>
      <c r="I14" s="133"/>
      <c r="J14" s="134">
        <v>2549.8599999999997</v>
      </c>
      <c r="K14" s="135">
        <v>0</v>
      </c>
      <c r="L14" s="133">
        <v>4000</v>
      </c>
      <c r="M14" s="133"/>
      <c r="N14" s="134">
        <v>2955.36</v>
      </c>
      <c r="O14" s="135">
        <v>0</v>
      </c>
      <c r="P14" s="133">
        <v>3500</v>
      </c>
      <c r="Q14" s="133"/>
      <c r="R14" s="134">
        <v>1595.17</v>
      </c>
      <c r="S14" s="135">
        <v>0</v>
      </c>
      <c r="T14" s="133">
        <v>2000</v>
      </c>
      <c r="U14" s="133"/>
      <c r="V14" s="134"/>
      <c r="W14" s="535"/>
      <c r="X14" s="541" t="s">
        <v>109</v>
      </c>
      <c r="Y14" s="146" t="s">
        <v>127</v>
      </c>
      <c r="Z14" s="132" t="s">
        <v>127</v>
      </c>
      <c r="AA14" s="137" t="s">
        <v>127</v>
      </c>
      <c r="AB14" s="545" t="s">
        <v>42</v>
      </c>
      <c r="AC14" s="528"/>
      <c r="AD14" s="136" t="s">
        <v>134</v>
      </c>
    </row>
    <row r="15" spans="1:30" ht="120" x14ac:dyDescent="0.25">
      <c r="A15" s="146"/>
      <c r="B15" s="132"/>
      <c r="C15" s="132" t="s">
        <v>135</v>
      </c>
      <c r="D15" s="132"/>
      <c r="E15" s="968" t="s">
        <v>1169</v>
      </c>
      <c r="F15" s="132" t="s">
        <v>136</v>
      </c>
      <c r="G15" s="523"/>
      <c r="H15" s="534"/>
      <c r="I15" s="133"/>
      <c r="J15" s="134"/>
      <c r="K15" s="135"/>
      <c r="L15" s="133"/>
      <c r="M15" s="133"/>
      <c r="N15" s="134"/>
      <c r="O15" s="135"/>
      <c r="P15" s="133"/>
      <c r="Q15" s="133"/>
      <c r="R15" s="134"/>
      <c r="S15" s="135"/>
      <c r="T15" s="133"/>
      <c r="U15" s="133"/>
      <c r="V15" s="134"/>
      <c r="W15" s="535"/>
      <c r="X15" s="541" t="s">
        <v>46</v>
      </c>
      <c r="Y15" s="146" t="s">
        <v>37</v>
      </c>
      <c r="Z15" s="132"/>
      <c r="AA15" s="137"/>
      <c r="AB15" s="545"/>
      <c r="AC15" s="528"/>
      <c r="AD15" s="136" t="s">
        <v>38</v>
      </c>
    </row>
    <row r="16" spans="1:30" ht="45" x14ac:dyDescent="0.25">
      <c r="A16" s="146"/>
      <c r="B16" s="132"/>
      <c r="C16" s="132" t="s">
        <v>137</v>
      </c>
      <c r="D16" s="132"/>
      <c r="E16" s="132" t="s">
        <v>138</v>
      </c>
      <c r="F16" s="132"/>
      <c r="G16" s="523" t="s">
        <v>139</v>
      </c>
      <c r="H16" s="534">
        <v>2500</v>
      </c>
      <c r="I16" s="133">
        <v>1200</v>
      </c>
      <c r="J16" s="134">
        <v>1953.3500000000001</v>
      </c>
      <c r="K16" s="135">
        <v>1186</v>
      </c>
      <c r="L16" s="133">
        <v>3000</v>
      </c>
      <c r="M16" s="133">
        <v>2000</v>
      </c>
      <c r="N16" s="134">
        <v>2097.7399999999998</v>
      </c>
      <c r="O16" s="135">
        <v>3040</v>
      </c>
      <c r="P16" s="133">
        <v>4000</v>
      </c>
      <c r="Q16" s="133">
        <v>2000</v>
      </c>
      <c r="R16" s="134">
        <v>3339.11</v>
      </c>
      <c r="S16" s="135">
        <v>2017.97</v>
      </c>
      <c r="T16" s="133">
        <v>2000</v>
      </c>
      <c r="U16" s="133">
        <v>2500</v>
      </c>
      <c r="V16" s="134"/>
      <c r="W16" s="535"/>
      <c r="X16" s="541" t="s">
        <v>46</v>
      </c>
      <c r="Y16" s="146" t="s">
        <v>42</v>
      </c>
      <c r="Z16" s="132" t="s">
        <v>127</v>
      </c>
      <c r="AA16" s="137" t="s">
        <v>127</v>
      </c>
      <c r="AB16" s="545" t="s">
        <v>42</v>
      </c>
      <c r="AC16" s="528"/>
      <c r="AD16" s="136" t="s">
        <v>38</v>
      </c>
    </row>
    <row r="17" spans="1:30" ht="45" x14ac:dyDescent="0.25">
      <c r="A17" s="146"/>
      <c r="B17" s="132"/>
      <c r="C17" s="132" t="s">
        <v>140</v>
      </c>
      <c r="D17" s="132"/>
      <c r="E17" s="132" t="s">
        <v>141</v>
      </c>
      <c r="F17" s="132"/>
      <c r="G17" s="523" t="s">
        <v>142</v>
      </c>
      <c r="H17" s="534">
        <v>20000</v>
      </c>
      <c r="I17" s="133">
        <v>0</v>
      </c>
      <c r="J17" s="134">
        <v>1715.0900000000001</v>
      </c>
      <c r="K17" s="135">
        <v>0</v>
      </c>
      <c r="L17" s="133">
        <v>20000</v>
      </c>
      <c r="M17" s="133">
        <v>0</v>
      </c>
      <c r="N17" s="134">
        <v>5776.45</v>
      </c>
      <c r="O17" s="135">
        <v>0</v>
      </c>
      <c r="P17" s="133">
        <v>17500</v>
      </c>
      <c r="Q17" s="133">
        <v>0</v>
      </c>
      <c r="R17" s="134">
        <v>6025.1900000000005</v>
      </c>
      <c r="S17" s="135">
        <v>165.88</v>
      </c>
      <c r="T17" s="133">
        <v>8000</v>
      </c>
      <c r="U17" s="133">
        <v>0</v>
      </c>
      <c r="V17" s="134"/>
      <c r="W17" s="535"/>
      <c r="X17" s="541" t="s">
        <v>109</v>
      </c>
      <c r="Y17" s="146" t="s">
        <v>42</v>
      </c>
      <c r="Z17" s="132" t="s">
        <v>127</v>
      </c>
      <c r="AA17" s="137" t="s">
        <v>127</v>
      </c>
      <c r="AB17" s="545" t="s">
        <v>127</v>
      </c>
      <c r="AC17" s="528"/>
      <c r="AD17" s="136" t="s">
        <v>38</v>
      </c>
    </row>
    <row r="18" spans="1:30" ht="45" x14ac:dyDescent="0.25">
      <c r="A18" s="146"/>
      <c r="B18" s="132"/>
      <c r="C18" s="132" t="s">
        <v>143</v>
      </c>
      <c r="D18" s="132"/>
      <c r="E18" s="132" t="s">
        <v>144</v>
      </c>
      <c r="F18" s="132"/>
      <c r="G18" s="523" t="s">
        <v>145</v>
      </c>
      <c r="H18" s="534">
        <v>4000</v>
      </c>
      <c r="I18" s="133">
        <v>0</v>
      </c>
      <c r="J18" s="134">
        <v>3925</v>
      </c>
      <c r="K18" s="135">
        <v>0</v>
      </c>
      <c r="L18" s="133">
        <v>4000</v>
      </c>
      <c r="M18" s="133">
        <v>0</v>
      </c>
      <c r="N18" s="134">
        <v>5720</v>
      </c>
      <c r="O18" s="135">
        <v>0</v>
      </c>
      <c r="P18" s="133">
        <v>6500</v>
      </c>
      <c r="Q18" s="133">
        <v>0</v>
      </c>
      <c r="R18" s="134">
        <v>6760</v>
      </c>
      <c r="S18" s="135">
        <v>0</v>
      </c>
      <c r="T18" s="133">
        <v>4500</v>
      </c>
      <c r="U18" s="133">
        <v>0</v>
      </c>
      <c r="V18" s="134"/>
      <c r="W18" s="535"/>
      <c r="X18" s="541" t="s">
        <v>109</v>
      </c>
      <c r="Y18" s="146" t="s">
        <v>42</v>
      </c>
      <c r="Z18" s="132" t="s">
        <v>127</v>
      </c>
      <c r="AA18" s="137" t="s">
        <v>42</v>
      </c>
      <c r="AB18" s="545" t="s">
        <v>42</v>
      </c>
      <c r="AC18" s="528"/>
      <c r="AD18" s="136" t="s">
        <v>38</v>
      </c>
    </row>
    <row r="19" spans="1:30" ht="13.5" customHeight="1" x14ac:dyDescent="0.25">
      <c r="A19" s="146"/>
      <c r="B19" s="132"/>
      <c r="C19" s="132" t="s">
        <v>147</v>
      </c>
      <c r="D19" s="132"/>
      <c r="E19" s="132" t="s">
        <v>148</v>
      </c>
      <c r="F19" s="132"/>
      <c r="G19" s="523" t="s">
        <v>149</v>
      </c>
      <c r="H19" s="534"/>
      <c r="I19" s="133"/>
      <c r="J19" s="134"/>
      <c r="K19" s="135"/>
      <c r="L19" s="133"/>
      <c r="M19" s="133"/>
      <c r="N19" s="134"/>
      <c r="O19" s="135"/>
      <c r="P19" s="133"/>
      <c r="Q19" s="133"/>
      <c r="R19" s="134"/>
      <c r="S19" s="135"/>
      <c r="T19" s="133"/>
      <c r="U19" s="133"/>
      <c r="V19" s="134"/>
      <c r="W19" s="535"/>
      <c r="X19" s="541" t="s">
        <v>109</v>
      </c>
      <c r="Y19" s="146" t="s">
        <v>42</v>
      </c>
      <c r="Z19" s="132" t="s">
        <v>127</v>
      </c>
      <c r="AA19" s="137" t="s">
        <v>127</v>
      </c>
      <c r="AB19" s="545" t="s">
        <v>127</v>
      </c>
      <c r="AC19" s="528"/>
      <c r="AD19" s="136" t="s">
        <v>38</v>
      </c>
    </row>
    <row r="20" spans="1:30" ht="13.5" customHeight="1" thickBot="1" x14ac:dyDescent="0.3">
      <c r="A20" s="147"/>
      <c r="B20" s="148"/>
      <c r="C20" s="148" t="s">
        <v>150</v>
      </c>
      <c r="D20" s="148"/>
      <c r="E20" s="148" t="s">
        <v>151</v>
      </c>
      <c r="F20" s="148"/>
      <c r="G20" s="524" t="s">
        <v>152</v>
      </c>
      <c r="H20" s="537"/>
      <c r="I20" s="149"/>
      <c r="J20" s="150"/>
      <c r="K20" s="151"/>
      <c r="L20" s="149"/>
      <c r="M20" s="149"/>
      <c r="N20" s="150"/>
      <c r="O20" s="151"/>
      <c r="P20" s="149"/>
      <c r="Q20" s="149"/>
      <c r="R20" s="150"/>
      <c r="S20" s="151"/>
      <c r="T20" s="149"/>
      <c r="U20" s="149"/>
      <c r="V20" s="150"/>
      <c r="W20" s="538"/>
      <c r="X20" s="542" t="s">
        <v>109</v>
      </c>
      <c r="Y20" s="147" t="s">
        <v>90</v>
      </c>
      <c r="Z20" s="148" t="s">
        <v>127</v>
      </c>
      <c r="AA20" s="152" t="s">
        <v>127</v>
      </c>
      <c r="AB20" s="546" t="s">
        <v>42</v>
      </c>
      <c r="AC20" s="529"/>
      <c r="AD20" s="153" t="s">
        <v>38</v>
      </c>
    </row>
    <row r="21" spans="1:30" ht="13.5" customHeight="1" x14ac:dyDescent="0.25"/>
    <row r="22" spans="1:30" ht="13.5" customHeight="1" x14ac:dyDescent="0.25"/>
    <row r="23" spans="1:30" ht="13.5" customHeight="1" x14ac:dyDescent="0.25"/>
    <row r="24" spans="1:30" ht="13.5" customHeight="1" x14ac:dyDescent="0.25"/>
    <row r="25" spans="1:30" ht="13.5" customHeight="1" x14ac:dyDescent="0.25"/>
    <row r="26" spans="1:30" ht="13.5" customHeight="1" x14ac:dyDescent="0.25"/>
    <row r="27" spans="1:30" ht="13.5" customHeight="1" x14ac:dyDescent="0.25"/>
    <row r="28" spans="1:30" ht="13.5" customHeight="1" x14ac:dyDescent="0.25"/>
    <row r="29" spans="1:30" ht="13.5" customHeight="1" x14ac:dyDescent="0.25"/>
    <row r="30" spans="1:30" ht="13.5" customHeight="1" x14ac:dyDescent="0.25"/>
    <row r="31" spans="1:30" ht="13.5" customHeight="1" x14ac:dyDescent="0.25"/>
    <row r="32" spans="1:30"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20" xr:uid="{00000000-0009-0000-0000-000001000000}"/>
  <dataValidations count="2">
    <dataValidation type="list" allowBlank="1" showErrorMessage="1" sqref="Y2:Z20 AA2:AB2" xr:uid="{00000000-0002-0000-0100-000001000000}">
      <formula1>"Nog niet opgestart,In opstartfase,Gevorderde fase,Voldaan,Niet (langer) van toepassing"</formula1>
    </dataValidation>
    <dataValidation type="list" allowBlank="1" showInputMessage="1" showErrorMessage="1" sqref="AA3:AB20" xr:uid="{5A02F1DE-4B12-4C74-8630-7AD895FCDC51}">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D999"/>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1" width="12.140625" customWidth="1"/>
    <col min="2" max="7" width="8.7109375" customWidth="1"/>
    <col min="8" max="15" width="14.42578125" hidden="1" customWidth="1"/>
    <col min="16" max="23" width="14.42578125" customWidth="1"/>
    <col min="24" max="30" width="8.7109375" customWidth="1"/>
  </cols>
  <sheetData>
    <row r="1" spans="1:30" ht="99" customHeight="1" thickTop="1" thickBot="1" x14ac:dyDescent="0.3">
      <c r="A1" s="1" t="s">
        <v>0</v>
      </c>
      <c r="B1" s="2" t="s">
        <v>1</v>
      </c>
      <c r="C1" s="2" t="s">
        <v>2</v>
      </c>
      <c r="D1" s="2" t="s">
        <v>3</v>
      </c>
      <c r="E1" s="2" t="s">
        <v>4</v>
      </c>
      <c r="F1" s="2" t="s">
        <v>5</v>
      </c>
      <c r="G1" s="2" t="s">
        <v>6</v>
      </c>
      <c r="H1" s="3" t="s">
        <v>7</v>
      </c>
      <c r="I1" s="3" t="s">
        <v>8</v>
      </c>
      <c r="J1" s="4" t="s">
        <v>9</v>
      </c>
      <c r="K1" s="4" t="s">
        <v>10</v>
      </c>
      <c r="L1" s="3" t="s">
        <v>11</v>
      </c>
      <c r="M1" s="3" t="s">
        <v>12</v>
      </c>
      <c r="N1" s="4" t="s">
        <v>13</v>
      </c>
      <c r="O1" s="4" t="s">
        <v>14</v>
      </c>
      <c r="P1" s="3" t="s">
        <v>15</v>
      </c>
      <c r="Q1" s="3" t="s">
        <v>16</v>
      </c>
      <c r="R1" s="4" t="s">
        <v>17</v>
      </c>
      <c r="S1" s="4" t="s">
        <v>18</v>
      </c>
      <c r="T1" s="3" t="s">
        <v>19</v>
      </c>
      <c r="U1" s="3" t="s">
        <v>20</v>
      </c>
      <c r="V1" s="4" t="s">
        <v>21</v>
      </c>
      <c r="W1" s="4" t="s">
        <v>22</v>
      </c>
      <c r="X1" s="2" t="s">
        <v>23</v>
      </c>
      <c r="Y1" s="2" t="s">
        <v>24</v>
      </c>
      <c r="Z1" s="2" t="s">
        <v>25</v>
      </c>
      <c r="AA1" s="2" t="s">
        <v>26</v>
      </c>
      <c r="AB1" s="2" t="s">
        <v>27</v>
      </c>
      <c r="AC1" s="2" t="s">
        <v>28</v>
      </c>
      <c r="AD1" s="2" t="s">
        <v>29</v>
      </c>
    </row>
    <row r="2" spans="1:30" ht="13.5" customHeight="1" x14ac:dyDescent="0.25">
      <c r="A2" s="29" t="s">
        <v>1058</v>
      </c>
      <c r="B2" s="30"/>
      <c r="C2" s="30" t="s">
        <v>31</v>
      </c>
      <c r="D2" s="30"/>
      <c r="E2" s="30"/>
      <c r="F2" s="30"/>
      <c r="G2" s="30"/>
      <c r="H2" s="31">
        <f>SUM('BO 1.1 - Jeugd'!H2:H21)</f>
        <v>14500</v>
      </c>
      <c r="I2" s="31">
        <f>SUM('BO 1.1 - Jeugd'!I2:I21)</f>
        <v>10000</v>
      </c>
      <c r="J2" s="31">
        <f>SUM('BO 1.1 - Jeugd'!J2:J21)</f>
        <v>13700.67</v>
      </c>
      <c r="K2" s="31">
        <f>SUM('BO 1.1 - Jeugd'!K2:K21)</f>
        <v>11556.21</v>
      </c>
      <c r="L2" s="31">
        <f>SUM('BO 1.1 - Jeugd'!L2:L21)</f>
        <v>14500</v>
      </c>
      <c r="M2" s="31">
        <f>SUM('BO 1.1 - Jeugd'!M2:M21)</f>
        <v>10000</v>
      </c>
      <c r="N2" s="31">
        <f>SUM('BO 1.1 - Jeugd'!N2:N21)</f>
        <v>26155.79</v>
      </c>
      <c r="O2" s="31">
        <f>SUM('BO 1.1 - Jeugd'!O2:O21)</f>
        <v>19354.3</v>
      </c>
      <c r="P2" s="31">
        <f>SUM('BO 1.1 - Jeugd'!P2:P21)</f>
        <v>16500</v>
      </c>
      <c r="Q2" s="31">
        <f>SUM('BO 1.1 - Jeugd'!Q2:Q21)</f>
        <v>12200</v>
      </c>
      <c r="R2" s="31">
        <f>SUM('BO 1.1 - Jeugd'!R2:R21)</f>
        <v>34198.15</v>
      </c>
      <c r="S2" s="31">
        <f>SUM('BO 1.1 - Jeugd'!S2:S21)</f>
        <v>32770.869999999995</v>
      </c>
      <c r="T2" s="31">
        <f>SUM('BO 1.1 - Jeugd'!T2:T21)</f>
        <v>17300</v>
      </c>
      <c r="U2" s="31">
        <f>SUM('BO 1.1 - Jeugd'!U2:U21)</f>
        <v>16500</v>
      </c>
      <c r="V2" s="31">
        <f>SUM('BO 1.1 - Jeugd'!V2:V21)</f>
        <v>0</v>
      </c>
      <c r="W2" s="31">
        <f>SUM('BO 1.1 - Jeugd'!W2:W21)</f>
        <v>0</v>
      </c>
      <c r="X2" s="30"/>
      <c r="Y2" s="30"/>
      <c r="Z2" s="30"/>
      <c r="AA2" s="30"/>
      <c r="AB2" s="30"/>
      <c r="AC2" s="30"/>
      <c r="AD2" s="32"/>
    </row>
    <row r="3" spans="1:30" ht="13.5" customHeight="1" x14ac:dyDescent="0.25">
      <c r="A3" s="25" t="s">
        <v>1058</v>
      </c>
      <c r="B3" s="26"/>
      <c r="C3" s="26" t="s">
        <v>98</v>
      </c>
      <c r="D3" s="26"/>
      <c r="E3" s="26"/>
      <c r="F3" s="26"/>
      <c r="G3" s="26"/>
      <c r="H3" s="27">
        <f>SUM('BO 1.2 - Stijlwerking'!H2:H20)</f>
        <v>32600</v>
      </c>
      <c r="I3" s="27">
        <f>SUM('BO 1.2 - Stijlwerking'!I2:I20)</f>
        <v>2100</v>
      </c>
      <c r="J3" s="27">
        <f>SUM('BO 1.2 - Stijlwerking'!J2:J20)</f>
        <v>11900.26</v>
      </c>
      <c r="K3" s="27">
        <f>SUM('BO 1.2 - Stijlwerking'!K2:K20)</f>
        <v>1526</v>
      </c>
      <c r="L3" s="27">
        <f>SUM('BO 1.2 - Stijlwerking'!L2:L20)</f>
        <v>36800</v>
      </c>
      <c r="M3" s="27">
        <f>SUM('BO 1.2 - Stijlwerking'!M2:M20)</f>
        <v>2900</v>
      </c>
      <c r="N3" s="27">
        <f>SUM('BO 1.2 - Stijlwerking'!N2:N20)</f>
        <v>18427.059999999998</v>
      </c>
      <c r="O3" s="27">
        <f>SUM('BO 1.2 - Stijlwerking'!O2:O20)</f>
        <v>3040</v>
      </c>
      <c r="P3" s="27">
        <f>SUM('BO 1.2 - Stijlwerking'!P2:P20)</f>
        <v>32600</v>
      </c>
      <c r="Q3" s="27">
        <f>SUM('BO 1.2 - Stijlwerking'!Q2:Q20)</f>
        <v>2900</v>
      </c>
      <c r="R3" s="27">
        <f>SUM('BO 1.2 - Stijlwerking'!R2:R20)</f>
        <v>19904.95</v>
      </c>
      <c r="S3" s="27">
        <f>SUM('BO 1.2 - Stijlwerking'!S2:S20)</f>
        <v>2183.85</v>
      </c>
      <c r="T3" s="27">
        <f>SUM('BO 1.2 - Stijlwerking'!T2:T20)</f>
        <v>17150</v>
      </c>
      <c r="U3" s="27">
        <f>SUM('BO 1.2 - Stijlwerking'!U2:U20)</f>
        <v>2500</v>
      </c>
      <c r="V3" s="27">
        <f>SUM('BO 1.2 - Stijlwerking'!V2:V20)</f>
        <v>0</v>
      </c>
      <c r="W3" s="27">
        <f>SUM('BO 1.2 - Stijlwerking'!W2:W20)</f>
        <v>0</v>
      </c>
      <c r="X3" s="26"/>
      <c r="Y3" s="26"/>
      <c r="Z3" s="26"/>
      <c r="AA3" s="26"/>
      <c r="AB3" s="26"/>
      <c r="AC3" s="26"/>
      <c r="AD3" s="28"/>
    </row>
    <row r="4" spans="1:30" ht="13.5" customHeight="1" x14ac:dyDescent="0.25">
      <c r="A4" s="25" t="s">
        <v>1058</v>
      </c>
      <c r="B4" s="26"/>
      <c r="C4" s="26" t="s">
        <v>153</v>
      </c>
      <c r="D4" s="26"/>
      <c r="E4" s="26"/>
      <c r="F4" s="26"/>
      <c r="G4" s="26"/>
      <c r="H4" s="27">
        <f>SUM('BO 1.3 - Wedstrijdsport'!H2:H28)</f>
        <v>15000</v>
      </c>
      <c r="I4" s="27">
        <f>SUM('BO 1.3 - Wedstrijdsport'!I2:I28)</f>
        <v>3600</v>
      </c>
      <c r="J4" s="27">
        <f>SUM('BO 1.3 - Wedstrijdsport'!J2:J28)</f>
        <v>2358.3599999999997</v>
      </c>
      <c r="K4" s="27">
        <f>SUM('BO 1.3 - Wedstrijdsport'!K2:K28)</f>
        <v>508.6</v>
      </c>
      <c r="L4" s="27">
        <f>SUM('BO 1.3 - Wedstrijdsport'!L2:L28)</f>
        <v>21000</v>
      </c>
      <c r="M4" s="27">
        <f>SUM('BO 1.3 - Wedstrijdsport'!M2:M28)</f>
        <v>7500</v>
      </c>
      <c r="N4" s="27">
        <f>SUM('BO 1.3 - Wedstrijdsport'!N2:N28)</f>
        <v>17130.82</v>
      </c>
      <c r="O4" s="27">
        <f>SUM('BO 1.3 - Wedstrijdsport'!O2:O28)</f>
        <v>15145.339999999998</v>
      </c>
      <c r="P4" s="27">
        <f>SUM('BO 1.3 - Wedstrijdsport'!P2:P28)</f>
        <v>17000</v>
      </c>
      <c r="Q4" s="27">
        <f>SUM('BO 1.3 - Wedstrijdsport'!Q2:Q28)</f>
        <v>10000</v>
      </c>
      <c r="R4" s="27">
        <f>SUM('BO 1.3 - Wedstrijdsport'!R2:R28)</f>
        <v>4887.5600000000004</v>
      </c>
      <c r="S4" s="27">
        <f>SUM('BO 1.3 - Wedstrijdsport'!S2:S28)</f>
        <v>4289.21</v>
      </c>
      <c r="T4" s="27">
        <f>SUM('BO 1.3 - Wedstrijdsport'!T2:T28)</f>
        <v>6450</v>
      </c>
      <c r="U4" s="27">
        <f>SUM('BO 1.3 - Wedstrijdsport'!U2:U28)</f>
        <v>3000</v>
      </c>
      <c r="V4" s="27">
        <f>SUM('BO 1.3 - Wedstrijdsport'!V2:V28)</f>
        <v>0</v>
      </c>
      <c r="W4" s="27">
        <f>SUM('BO 1.3 - Wedstrijdsport'!W2:W28)</f>
        <v>0</v>
      </c>
      <c r="X4" s="26"/>
      <c r="Y4" s="26"/>
      <c r="Z4" s="26"/>
      <c r="AA4" s="26"/>
      <c r="AB4" s="26"/>
      <c r="AC4" s="26"/>
      <c r="AD4" s="28"/>
    </row>
    <row r="5" spans="1:30" ht="13.5" customHeight="1" x14ac:dyDescent="0.25">
      <c r="A5" s="33" t="s">
        <v>1058</v>
      </c>
      <c r="B5" s="34"/>
      <c r="C5" s="34" t="s">
        <v>1059</v>
      </c>
      <c r="D5" s="34"/>
      <c r="E5" s="34"/>
      <c r="F5" s="34"/>
      <c r="G5" s="34"/>
      <c r="H5" s="35">
        <f t="shared" ref="H5:W5" si="0">H2+H3+H4</f>
        <v>62100</v>
      </c>
      <c r="I5" s="35">
        <f t="shared" si="0"/>
        <v>15700</v>
      </c>
      <c r="J5" s="35">
        <f t="shared" si="0"/>
        <v>27959.29</v>
      </c>
      <c r="K5" s="35">
        <f t="shared" si="0"/>
        <v>13590.81</v>
      </c>
      <c r="L5" s="35">
        <f t="shared" si="0"/>
        <v>72300</v>
      </c>
      <c r="M5" s="35">
        <f t="shared" si="0"/>
        <v>20400</v>
      </c>
      <c r="N5" s="35">
        <f t="shared" si="0"/>
        <v>61713.67</v>
      </c>
      <c r="O5" s="35">
        <f t="shared" si="0"/>
        <v>37539.64</v>
      </c>
      <c r="P5" s="35">
        <f t="shared" si="0"/>
        <v>66100</v>
      </c>
      <c r="Q5" s="35">
        <f t="shared" si="0"/>
        <v>25100</v>
      </c>
      <c r="R5" s="35">
        <f t="shared" si="0"/>
        <v>58990.66</v>
      </c>
      <c r="S5" s="35">
        <f t="shared" si="0"/>
        <v>39243.929999999993</v>
      </c>
      <c r="T5" s="35">
        <f t="shared" si="0"/>
        <v>40900</v>
      </c>
      <c r="U5" s="35">
        <f t="shared" si="0"/>
        <v>22000</v>
      </c>
      <c r="V5" s="35">
        <f t="shared" si="0"/>
        <v>0</v>
      </c>
      <c r="W5" s="35">
        <f t="shared" si="0"/>
        <v>0</v>
      </c>
      <c r="X5" s="34"/>
      <c r="Y5" s="34"/>
      <c r="Z5" s="34"/>
      <c r="AA5" s="34"/>
      <c r="AB5" s="34"/>
      <c r="AC5" s="34"/>
      <c r="AD5" s="36"/>
    </row>
    <row r="6" spans="1:30" ht="13.5" customHeight="1" x14ac:dyDescent="0.25">
      <c r="A6" s="25" t="s">
        <v>1058</v>
      </c>
      <c r="B6" s="26"/>
      <c r="C6" s="26" t="s">
        <v>219</v>
      </c>
      <c r="D6" s="26"/>
      <c r="E6" s="26"/>
      <c r="F6" s="26"/>
      <c r="G6" s="26"/>
      <c r="H6" s="27">
        <f>SUM('BO 2.1 - VTS'!H2:H19)</f>
        <v>5550</v>
      </c>
      <c r="I6" s="27">
        <f>SUM('BO 2.1 - VTS'!I2:I19)</f>
        <v>2500</v>
      </c>
      <c r="J6" s="27">
        <f>SUM('BO 2.1 - VTS'!J2:J19)</f>
        <v>962.3</v>
      </c>
      <c r="K6" s="27">
        <f>SUM('BO 2.1 - VTS'!K2:K19)</f>
        <v>4910.57</v>
      </c>
      <c r="L6" s="27">
        <f>SUM('BO 2.1 - VTS'!L2:L19)</f>
        <v>11867</v>
      </c>
      <c r="M6" s="27">
        <f>SUM('BO 2.1 - VTS'!M2:M19)</f>
        <v>7567</v>
      </c>
      <c r="N6" s="27">
        <f>SUM('BO 2.1 - VTS'!N2:N19)</f>
        <v>394.29</v>
      </c>
      <c r="O6" s="27">
        <f>SUM('BO 2.1 - VTS'!O2:O19)</f>
        <v>520</v>
      </c>
      <c r="P6" s="27">
        <f>SUM('BO 2.1 - VTS'!P2:P19)</f>
        <v>6400</v>
      </c>
      <c r="Q6" s="27">
        <f>SUM('BO 2.1 - VTS'!Q2:Q19)</f>
        <v>200</v>
      </c>
      <c r="R6" s="27">
        <f>SUM('BO 2.1 - VTS'!R2:R19)</f>
        <v>14802.85</v>
      </c>
      <c r="S6" s="27">
        <f>SUM('BO 2.1 - VTS'!S2:S19)</f>
        <v>0</v>
      </c>
      <c r="T6" s="27">
        <f>SUM('BO 2.1 - VTS'!T2:T19)</f>
        <v>2250</v>
      </c>
      <c r="U6" s="27">
        <f>SUM('BO 2.1 - VTS'!U2:U19)</f>
        <v>0</v>
      </c>
      <c r="V6" s="27">
        <f>SUM('BO 2.1 - VTS'!V2:V19)</f>
        <v>0</v>
      </c>
      <c r="W6" s="27">
        <f>SUM('BO 2.1 - VTS'!W2:W19)</f>
        <v>0</v>
      </c>
      <c r="X6" s="26"/>
      <c r="Y6" s="26"/>
      <c r="Z6" s="26"/>
      <c r="AA6" s="26"/>
      <c r="AB6" s="26"/>
      <c r="AC6" s="26"/>
      <c r="AD6" s="28"/>
    </row>
    <row r="7" spans="1:30" ht="13.5" customHeight="1" x14ac:dyDescent="0.25">
      <c r="A7" s="25" t="s">
        <v>1058</v>
      </c>
      <c r="B7" s="26"/>
      <c r="C7" s="26" t="s">
        <v>273</v>
      </c>
      <c r="D7" s="26"/>
      <c r="E7" s="26"/>
      <c r="F7" s="26"/>
      <c r="G7" s="26"/>
      <c r="H7" s="27">
        <f>SUM('BO 2.2 - Fed bijscholingen'!H2:H26)</f>
        <v>5500</v>
      </c>
      <c r="I7" s="27">
        <f>SUM('BO 2.2 - Fed bijscholingen'!I2:I26)</f>
        <v>0</v>
      </c>
      <c r="J7" s="27">
        <f>SUM('BO 2.2 - Fed bijscholingen'!J2:J26)</f>
        <v>58.08</v>
      </c>
      <c r="K7" s="27">
        <f>SUM('BO 2.2 - Fed bijscholingen'!K2:K26)</f>
        <v>0</v>
      </c>
      <c r="L7" s="27">
        <f>SUM('BO 2.2 - Fed bijscholingen'!L2:L26)</f>
        <v>12915.779999999999</v>
      </c>
      <c r="M7" s="27">
        <f>SUM('BO 2.2 - Fed bijscholingen'!M2:M26)</f>
        <v>7794.04</v>
      </c>
      <c r="N7" s="27">
        <f>SUM('BO 2.2 - Fed bijscholingen'!N2:N26)</f>
        <v>334.59</v>
      </c>
      <c r="O7" s="27">
        <f>SUM('BO 2.2 - Fed bijscholingen'!O2:O26)</f>
        <v>0</v>
      </c>
      <c r="P7" s="27">
        <f>SUM('BO 2.2 - Fed bijscholingen'!P2:P26)</f>
        <v>3800</v>
      </c>
      <c r="Q7" s="27">
        <f>SUM('BO 2.2 - Fed bijscholingen'!Q2:Q26)</f>
        <v>0</v>
      </c>
      <c r="R7" s="27">
        <f>SUM('BO 2.2 - Fed bijscholingen'!R2:R26)</f>
        <v>243.96</v>
      </c>
      <c r="S7" s="27">
        <f>SUM('BO 2.2 - Fed bijscholingen'!S2:S26)</f>
        <v>0</v>
      </c>
      <c r="T7" s="27">
        <f>SUM('BO 2.2 - Fed bijscholingen'!T2:T26)</f>
        <v>1650</v>
      </c>
      <c r="U7" s="27">
        <f>SUM('BO 2.2 - Fed bijscholingen'!U2:U26)</f>
        <v>0</v>
      </c>
      <c r="V7" s="27">
        <f>SUM('BO 2.2 - Fed bijscholingen'!V2:V26)</f>
        <v>0</v>
      </c>
      <c r="W7" s="27">
        <f>SUM('BO 2.2 - Fed bijscholingen'!W2:W26)</f>
        <v>0</v>
      </c>
      <c r="X7" s="26"/>
      <c r="Y7" s="26"/>
      <c r="Z7" s="26"/>
      <c r="AA7" s="26"/>
      <c r="AB7" s="26"/>
      <c r="AC7" s="26"/>
      <c r="AD7" s="28"/>
    </row>
    <row r="8" spans="1:30" ht="13.5" customHeight="1" x14ac:dyDescent="0.25">
      <c r="A8" s="33" t="s">
        <v>1058</v>
      </c>
      <c r="B8" s="34"/>
      <c r="C8" s="34" t="s">
        <v>1060</v>
      </c>
      <c r="D8" s="34"/>
      <c r="E8" s="34"/>
      <c r="F8" s="34"/>
      <c r="G8" s="34"/>
      <c r="H8" s="35">
        <f t="shared" ref="H8:W8" si="1">H6+H7</f>
        <v>11050</v>
      </c>
      <c r="I8" s="35">
        <f t="shared" si="1"/>
        <v>2500</v>
      </c>
      <c r="J8" s="35">
        <f t="shared" si="1"/>
        <v>1020.38</v>
      </c>
      <c r="K8" s="35">
        <f t="shared" si="1"/>
        <v>4910.57</v>
      </c>
      <c r="L8" s="35">
        <f t="shared" si="1"/>
        <v>24782.78</v>
      </c>
      <c r="M8" s="35">
        <f t="shared" si="1"/>
        <v>15361.04</v>
      </c>
      <c r="N8" s="35">
        <f t="shared" si="1"/>
        <v>728.88</v>
      </c>
      <c r="O8" s="35">
        <f t="shared" si="1"/>
        <v>520</v>
      </c>
      <c r="P8" s="35">
        <f t="shared" si="1"/>
        <v>10200</v>
      </c>
      <c r="Q8" s="35">
        <f t="shared" si="1"/>
        <v>200</v>
      </c>
      <c r="R8" s="35">
        <f t="shared" si="1"/>
        <v>15046.81</v>
      </c>
      <c r="S8" s="35">
        <f t="shared" si="1"/>
        <v>0</v>
      </c>
      <c r="T8" s="35">
        <f t="shared" si="1"/>
        <v>3900</v>
      </c>
      <c r="U8" s="35">
        <f t="shared" si="1"/>
        <v>0</v>
      </c>
      <c r="V8" s="35">
        <f t="shared" si="1"/>
        <v>0</v>
      </c>
      <c r="W8" s="35">
        <f t="shared" si="1"/>
        <v>0</v>
      </c>
      <c r="X8" s="34"/>
      <c r="Y8" s="34"/>
      <c r="Z8" s="34"/>
      <c r="AA8" s="34"/>
      <c r="AB8" s="34"/>
      <c r="AC8" s="34"/>
      <c r="AD8" s="36"/>
    </row>
    <row r="9" spans="1:30" ht="13.5" customHeight="1" x14ac:dyDescent="0.25">
      <c r="A9" s="33" t="s">
        <v>1058</v>
      </c>
      <c r="B9" s="34"/>
      <c r="C9" s="34" t="s">
        <v>334</v>
      </c>
      <c r="D9" s="34"/>
      <c r="E9" s="34"/>
      <c r="F9" s="34"/>
      <c r="G9" s="34"/>
      <c r="H9" s="35">
        <f>SUM('BO 3 - Informatieverspreiding'!H2:H28)</f>
        <v>8950</v>
      </c>
      <c r="I9" s="35">
        <f>SUM('BO 3 - Informatieverspreiding'!I2:I28)</f>
        <v>0</v>
      </c>
      <c r="J9" s="35">
        <f>SUM('BO 3 - Informatieverspreiding'!J2:J28)</f>
        <v>2422.5500000000002</v>
      </c>
      <c r="K9" s="35">
        <f>SUM('BO 3 - Informatieverspreiding'!K2:K28)</f>
        <v>156.19999999999999</v>
      </c>
      <c r="L9" s="35">
        <f>SUM('BO 3 - Informatieverspreiding'!L2:L28)</f>
        <v>7500</v>
      </c>
      <c r="M9" s="35">
        <f>SUM('BO 3 - Informatieverspreiding'!M2:M28)</f>
        <v>0</v>
      </c>
      <c r="N9" s="35">
        <f>SUM('BO 3 - Informatieverspreiding'!N2:N28)</f>
        <v>4560.1899999999996</v>
      </c>
      <c r="O9" s="35">
        <f>SUM('BO 3 - Informatieverspreiding'!O2:O28)</f>
        <v>0</v>
      </c>
      <c r="P9" s="35">
        <f>SUM('BO 3 - Informatieverspreiding'!P2:P28)</f>
        <v>6750</v>
      </c>
      <c r="Q9" s="35">
        <f>SUM('BO 3 - Informatieverspreiding'!Q2:Q28)</f>
        <v>0</v>
      </c>
      <c r="R9" s="35">
        <f>SUM('BO 3 - Informatieverspreiding'!R2:R28)</f>
        <v>3437.55</v>
      </c>
      <c r="S9" s="35">
        <f>SUM('BO 3 - Informatieverspreiding'!S2:S28)</f>
        <v>0</v>
      </c>
      <c r="T9" s="35">
        <f>SUM('BO 3 - Informatieverspreiding'!T2:T28)</f>
        <v>5750</v>
      </c>
      <c r="U9" s="35">
        <f>SUM('BO 3 - Informatieverspreiding'!U2:U28)</f>
        <v>0</v>
      </c>
      <c r="V9" s="35">
        <f>SUM('BO 3 - Informatieverspreiding'!V2:V28)</f>
        <v>0</v>
      </c>
      <c r="W9" s="35">
        <f>SUM('BO 3 - Informatieverspreiding'!W2:W28)</f>
        <v>0</v>
      </c>
      <c r="X9" s="34"/>
      <c r="Y9" s="34"/>
      <c r="Z9" s="34"/>
      <c r="AA9" s="34"/>
      <c r="AB9" s="34"/>
      <c r="AC9" s="34"/>
      <c r="AD9" s="36"/>
    </row>
    <row r="10" spans="1:30" ht="13.5" customHeight="1" x14ac:dyDescent="0.25">
      <c r="A10" s="25" t="s">
        <v>1058</v>
      </c>
      <c r="B10" s="26"/>
      <c r="C10" s="26" t="s">
        <v>411</v>
      </c>
      <c r="D10" s="26"/>
      <c r="E10" s="26"/>
      <c r="F10" s="26"/>
      <c r="G10" s="26"/>
      <c r="H10" s="27">
        <f>SUM('BO 4.1 - Promotie van de clubs'!H2:H29)</f>
        <v>9620</v>
      </c>
      <c r="I10" s="27">
        <f>SUM('BO 4.1 - Promotie van de clubs'!I2:I29)</f>
        <v>1150</v>
      </c>
      <c r="J10" s="27">
        <f>SUM('BO 4.1 - Promotie van de clubs'!J2:J29)</f>
        <v>3688.27</v>
      </c>
      <c r="K10" s="27">
        <f>SUM('BO 4.1 - Promotie van de clubs'!K2:K29)</f>
        <v>300.32000000000005</v>
      </c>
      <c r="L10" s="27">
        <f>SUM('BO 4.1 - Promotie van de clubs'!L2:L29)</f>
        <v>9620</v>
      </c>
      <c r="M10" s="27">
        <f>SUM('BO 4.1 - Promotie van de clubs'!M2:M29)</f>
        <v>1150</v>
      </c>
      <c r="N10" s="27">
        <f>SUM('BO 4.1 - Promotie van de clubs'!N2:N29)</f>
        <v>2722.24</v>
      </c>
      <c r="O10" s="27">
        <f>SUM('BO 4.1 - Promotie van de clubs'!O2:O29)</f>
        <v>664.79</v>
      </c>
      <c r="P10" s="27">
        <f>SUM('BO 4.1 - Promotie van de clubs'!P2:P29)</f>
        <v>9620</v>
      </c>
      <c r="Q10" s="27">
        <f>SUM('BO 4.1 - Promotie van de clubs'!Q2:Q29)</f>
        <v>1150</v>
      </c>
      <c r="R10" s="27">
        <f>SUM('BO 4.1 - Promotie van de clubs'!R2:R29)</f>
        <v>10102.790000000001</v>
      </c>
      <c r="S10" s="27">
        <f>SUM('BO 4.1 - Promotie van de clubs'!S2:S29)</f>
        <v>2044.55</v>
      </c>
      <c r="T10" s="27">
        <f>SUM('BO 4.1 - Promotie van de clubs'!T2:T29)</f>
        <v>4920</v>
      </c>
      <c r="U10" s="27">
        <f>SUM('BO 4.1 - Promotie van de clubs'!U2:U29)</f>
        <v>2650</v>
      </c>
      <c r="V10" s="27">
        <f>SUM('BO 4.1 - Promotie van de clubs'!V2:V29)</f>
        <v>0</v>
      </c>
      <c r="W10" s="27">
        <f>SUM('BO 4.1 - Promotie van de clubs'!W2:W29)</f>
        <v>0</v>
      </c>
      <c r="X10" s="27"/>
      <c r="Y10" s="26"/>
      <c r="Z10" s="26"/>
      <c r="AA10" s="26"/>
      <c r="AB10" s="26"/>
      <c r="AC10" s="26"/>
      <c r="AD10" s="28"/>
    </row>
    <row r="11" spans="1:30" ht="13.5" customHeight="1" x14ac:dyDescent="0.25">
      <c r="A11" s="25" t="s">
        <v>1058</v>
      </c>
      <c r="B11" s="26"/>
      <c r="C11" s="26" t="s">
        <v>443</v>
      </c>
      <c r="D11" s="26"/>
      <c r="E11" s="26"/>
      <c r="F11" s="26"/>
      <c r="G11" s="26"/>
      <c r="H11" s="27">
        <f>SUM('BO 4.2 - Promotie extern'!H2:H30)</f>
        <v>1600</v>
      </c>
      <c r="I11" s="27">
        <f>SUM('BO 4.2 - Promotie extern'!I2:I30)</f>
        <v>0</v>
      </c>
      <c r="J11" s="27">
        <f>SUM('BO 4.2 - Promotie extern'!J2:J30)</f>
        <v>2391.63</v>
      </c>
      <c r="K11" s="27">
        <f>SUM('BO 4.2 - Promotie extern'!K2:K30)</f>
        <v>1131.6500000000001</v>
      </c>
      <c r="L11" s="27">
        <f>SUM('BO 4.2 - Promotie extern'!L2:L30)</f>
        <v>4100</v>
      </c>
      <c r="M11" s="27">
        <f>SUM('BO 4.2 - Promotie extern'!M2:M30)</f>
        <v>500</v>
      </c>
      <c r="N11" s="27">
        <f>SUM('BO 4.2 - Promotie extern'!N2:N30)</f>
        <v>4202.93</v>
      </c>
      <c r="O11" s="27">
        <f>SUM('BO 4.2 - Promotie extern'!O2:O30)</f>
        <v>1751.42</v>
      </c>
      <c r="P11" s="27">
        <f>SUM('BO 4.2 - Promotie extern'!P2:P30)</f>
        <v>1950</v>
      </c>
      <c r="Q11" s="27">
        <f>SUM('BO 4.2 - Promotie extern'!Q2:Q30)</f>
        <v>0</v>
      </c>
      <c r="R11" s="27">
        <f>SUM('BO 4.2 - Promotie extern'!R2:R30)</f>
        <v>2292.4</v>
      </c>
      <c r="S11" s="27">
        <f>SUM('BO 4.2 - Promotie extern'!S2:S30)</f>
        <v>0</v>
      </c>
      <c r="T11" s="27">
        <f>SUM('BO 4.2 - Promotie extern'!T2:T30)</f>
        <v>1250</v>
      </c>
      <c r="U11" s="27">
        <f>SUM('BO 4.2 - Promotie extern'!U2:U30)</f>
        <v>0</v>
      </c>
      <c r="V11" s="27">
        <f>SUM('BO 4.2 - Promotie extern'!V2:V30)</f>
        <v>0</v>
      </c>
      <c r="W11" s="27">
        <f>SUM('BO 4.2 - Promotie extern'!W2:W30)</f>
        <v>0</v>
      </c>
      <c r="X11" s="27"/>
      <c r="Y11" s="26"/>
      <c r="Z11" s="26"/>
      <c r="AA11" s="26"/>
      <c r="AB11" s="26"/>
      <c r="AC11" s="26"/>
      <c r="AD11" s="28"/>
    </row>
    <row r="12" spans="1:30" ht="13.5" customHeight="1" x14ac:dyDescent="0.25">
      <c r="A12" s="33" t="s">
        <v>1058</v>
      </c>
      <c r="B12" s="34"/>
      <c r="C12" s="34" t="s">
        <v>1061</v>
      </c>
      <c r="D12" s="34"/>
      <c r="E12" s="34"/>
      <c r="F12" s="34"/>
      <c r="G12" s="34"/>
      <c r="H12" s="35">
        <f t="shared" ref="H12:W12" si="2">H10+H11</f>
        <v>11220</v>
      </c>
      <c r="I12" s="35">
        <f t="shared" si="2"/>
        <v>1150</v>
      </c>
      <c r="J12" s="35">
        <f t="shared" si="2"/>
        <v>6079.9</v>
      </c>
      <c r="K12" s="35">
        <f t="shared" si="2"/>
        <v>1431.9700000000003</v>
      </c>
      <c r="L12" s="35">
        <f t="shared" si="2"/>
        <v>13720</v>
      </c>
      <c r="M12" s="35">
        <f t="shared" si="2"/>
        <v>1650</v>
      </c>
      <c r="N12" s="35">
        <f t="shared" si="2"/>
        <v>6925.17</v>
      </c>
      <c r="O12" s="35">
        <f t="shared" si="2"/>
        <v>2416.21</v>
      </c>
      <c r="P12" s="35">
        <f t="shared" si="2"/>
        <v>11570</v>
      </c>
      <c r="Q12" s="35">
        <f t="shared" si="2"/>
        <v>1150</v>
      </c>
      <c r="R12" s="35">
        <f t="shared" si="2"/>
        <v>12395.19</v>
      </c>
      <c r="S12" s="35">
        <f t="shared" si="2"/>
        <v>2044.55</v>
      </c>
      <c r="T12" s="35">
        <f t="shared" si="2"/>
        <v>6170</v>
      </c>
      <c r="U12" s="35">
        <f t="shared" si="2"/>
        <v>2650</v>
      </c>
      <c r="V12" s="35">
        <f t="shared" si="2"/>
        <v>0</v>
      </c>
      <c r="W12" s="35">
        <f t="shared" si="2"/>
        <v>0</v>
      </c>
      <c r="X12" s="34"/>
      <c r="Y12" s="34"/>
      <c r="Z12" s="34"/>
      <c r="AA12" s="34"/>
      <c r="AB12" s="34"/>
      <c r="AC12" s="34"/>
      <c r="AD12" s="36"/>
    </row>
    <row r="13" spans="1:30" ht="13.5" customHeight="1" thickBot="1" x14ac:dyDescent="0.3">
      <c r="A13" s="37" t="s">
        <v>1062</v>
      </c>
      <c r="B13" s="38"/>
      <c r="C13" s="38" t="s">
        <v>1063</v>
      </c>
      <c r="D13" s="38"/>
      <c r="E13" s="38"/>
      <c r="F13" s="38"/>
      <c r="G13" s="38"/>
      <c r="H13" s="39">
        <f t="shared" ref="H13:W13" si="3">H5+H8+H9+H12</f>
        <v>93320</v>
      </c>
      <c r="I13" s="39">
        <f t="shared" si="3"/>
        <v>19350</v>
      </c>
      <c r="J13" s="39">
        <f t="shared" si="3"/>
        <v>37482.120000000003</v>
      </c>
      <c r="K13" s="39">
        <f t="shared" si="3"/>
        <v>20089.55</v>
      </c>
      <c r="L13" s="39">
        <f t="shared" si="3"/>
        <v>118302.78</v>
      </c>
      <c r="M13" s="39">
        <f t="shared" si="3"/>
        <v>37411.040000000001</v>
      </c>
      <c r="N13" s="39">
        <f t="shared" si="3"/>
        <v>73927.909999999989</v>
      </c>
      <c r="O13" s="39">
        <f t="shared" si="3"/>
        <v>40475.85</v>
      </c>
      <c r="P13" s="39">
        <f t="shared" si="3"/>
        <v>94620</v>
      </c>
      <c r="Q13" s="39">
        <f t="shared" si="3"/>
        <v>26450</v>
      </c>
      <c r="R13" s="39">
        <f t="shared" si="3"/>
        <v>89870.21</v>
      </c>
      <c r="S13" s="39">
        <f t="shared" si="3"/>
        <v>41288.479999999996</v>
      </c>
      <c r="T13" s="39">
        <f t="shared" si="3"/>
        <v>56720</v>
      </c>
      <c r="U13" s="39">
        <f t="shared" si="3"/>
        <v>24650</v>
      </c>
      <c r="V13" s="39">
        <f t="shared" si="3"/>
        <v>0</v>
      </c>
      <c r="W13" s="39">
        <f t="shared" si="3"/>
        <v>0</v>
      </c>
      <c r="X13" s="38"/>
      <c r="Y13" s="38"/>
      <c r="Z13" s="38"/>
      <c r="AA13" s="38"/>
      <c r="AB13" s="38"/>
      <c r="AC13" s="38"/>
      <c r="AD13" s="40"/>
    </row>
    <row r="14" spans="1:30" ht="13.5" customHeight="1" x14ac:dyDescent="0.25">
      <c r="A14" s="41" t="s">
        <v>1058</v>
      </c>
      <c r="B14" s="42"/>
      <c r="C14" s="42" t="s">
        <v>480</v>
      </c>
      <c r="D14" s="42"/>
      <c r="E14" s="42"/>
      <c r="F14" s="42"/>
      <c r="G14" s="42"/>
      <c r="H14" s="43">
        <f>SUM('BF 1 - Jeugdsportproject'!H2:H23)</f>
        <v>87225.919999999998</v>
      </c>
      <c r="I14" s="43">
        <f>SUM('BF 1 - Jeugdsportproject'!I2:I23)</f>
        <v>57100.92</v>
      </c>
      <c r="J14" s="43">
        <f>SUM('BF 1 - Jeugdsportproject'!J2:J23)</f>
        <v>82861.8</v>
      </c>
      <c r="K14" s="43">
        <f>SUM('BF 1 - Jeugdsportproject'!K2:K23)</f>
        <v>58643.409999999996</v>
      </c>
      <c r="L14" s="43">
        <f>SUM('BF 1 - Jeugdsportproject'!L2:L23)</f>
        <v>30125</v>
      </c>
      <c r="M14" s="43">
        <f>SUM('BF 1 - Jeugdsportproject'!M2:M23)</f>
        <v>0</v>
      </c>
      <c r="N14" s="43">
        <f>SUM('BF 1 - Jeugdsportproject'!N2:N23)</f>
        <v>26249.9</v>
      </c>
      <c r="O14" s="43">
        <f>SUM('BF 1 - Jeugdsportproject'!O2:O23)</f>
        <v>2392.7800000000002</v>
      </c>
      <c r="P14" s="43">
        <f>SUM('BF 1 - Jeugdsportproject'!P2:P23)</f>
        <v>30125</v>
      </c>
      <c r="Q14" s="43">
        <f>SUM('BF 1 - Jeugdsportproject'!Q2:Q23)</f>
        <v>0</v>
      </c>
      <c r="R14" s="43">
        <f>SUM('BF 1 - Jeugdsportproject'!R2:R23)</f>
        <v>25233.46</v>
      </c>
      <c r="S14" s="43">
        <f>SUM('BF 1 - Jeugdsportproject'!S2:S23)</f>
        <v>0</v>
      </c>
      <c r="T14" s="43">
        <f>SUM('BF 1 - Jeugdsportproject'!T2:T23)</f>
        <v>23000</v>
      </c>
      <c r="U14" s="43">
        <f>SUM('BF 1 - Jeugdsportproject'!U2:U23)</f>
        <v>0</v>
      </c>
      <c r="V14" s="43">
        <f>SUM('BF 1 - Jeugdsportproject'!V2:V23)</f>
        <v>0</v>
      </c>
      <c r="W14" s="43">
        <f>SUM('BF 1 - Jeugdsportproject'!W2:W23)</f>
        <v>0</v>
      </c>
      <c r="X14" s="42"/>
      <c r="Y14" s="42"/>
      <c r="Z14" s="42"/>
      <c r="AA14" s="42"/>
      <c r="AB14" s="42"/>
      <c r="AC14" s="42"/>
      <c r="AD14" s="44"/>
    </row>
    <row r="15" spans="1:30" ht="13.5" customHeight="1" x14ac:dyDescent="0.25">
      <c r="A15" s="45" t="s">
        <v>1058</v>
      </c>
      <c r="B15" s="46"/>
      <c r="C15" s="46" t="s">
        <v>537</v>
      </c>
      <c r="D15" s="46"/>
      <c r="E15" s="46"/>
      <c r="F15" s="46"/>
      <c r="G15" s="46"/>
      <c r="H15" s="47">
        <f>SUM('BF 5 - Topsport'!H2:H22)</f>
        <v>66500</v>
      </c>
      <c r="I15" s="47">
        <f>SUM('BF 5 - Topsport'!I2:I22)</f>
        <v>0</v>
      </c>
      <c r="J15" s="47">
        <f>SUM('BF 5 - Topsport'!J2:J22)</f>
        <v>121420.51</v>
      </c>
      <c r="K15" s="47">
        <f>SUM('BF 5 - Topsport'!K2:K22)</f>
        <v>20034.239999999998</v>
      </c>
      <c r="L15" s="47">
        <f>SUM('BF 5 - Topsport'!L2:L22)</f>
        <v>87800</v>
      </c>
      <c r="M15" s="47">
        <f>SUM('BF 5 - Topsport'!M2:M22)</f>
        <v>0</v>
      </c>
      <c r="N15" s="47">
        <f>SUM('BF 5 - Topsport'!N2:N22)</f>
        <v>129182.28</v>
      </c>
      <c r="O15" s="47">
        <f>SUM('BF 5 - Topsport'!O2:O22)</f>
        <v>29295.53</v>
      </c>
      <c r="P15" s="47">
        <f>SUM('BF 5 - Topsport'!P2:P22)</f>
        <v>86000</v>
      </c>
      <c r="Q15" s="47">
        <f>SUM('BF 5 - Topsport'!Q2:Q22)</f>
        <v>0</v>
      </c>
      <c r="R15" s="47">
        <f>SUM('BF 5 - Topsport'!R2:R22)</f>
        <v>111332.86999999998</v>
      </c>
      <c r="S15" s="47">
        <f>SUM('BF 5 - Topsport'!S2:S22)</f>
        <v>50326.55</v>
      </c>
      <c r="T15" s="47">
        <f>SUM('BF 5 - Topsport'!T2:T22)</f>
        <v>41500</v>
      </c>
      <c r="U15" s="47">
        <f>SUM('BF 5 - Topsport'!U2:U22)</f>
        <v>0</v>
      </c>
      <c r="V15" s="47">
        <f>SUM('BF 5 - Topsport'!V2:V22)</f>
        <v>0</v>
      </c>
      <c r="W15" s="47">
        <f>SUM('BF 5 - Topsport'!W2:W22)</f>
        <v>0</v>
      </c>
      <c r="X15" s="46"/>
      <c r="Y15" s="46"/>
      <c r="Z15" s="46"/>
      <c r="AA15" s="46"/>
      <c r="AB15" s="46"/>
      <c r="AC15" s="46"/>
      <c r="AD15" s="48"/>
    </row>
    <row r="16" spans="1:30" ht="13.5" customHeight="1" thickBot="1" x14ac:dyDescent="0.3">
      <c r="A16" s="49" t="s">
        <v>1062</v>
      </c>
      <c r="B16" s="50"/>
      <c r="C16" s="50" t="s">
        <v>1064</v>
      </c>
      <c r="D16" s="50"/>
      <c r="E16" s="50"/>
      <c r="F16" s="50"/>
      <c r="G16" s="50"/>
      <c r="H16" s="51">
        <f t="shared" ref="H16:W16" si="4">H14+H15</f>
        <v>153725.91999999998</v>
      </c>
      <c r="I16" s="51">
        <f t="shared" si="4"/>
        <v>57100.92</v>
      </c>
      <c r="J16" s="51">
        <f t="shared" si="4"/>
        <v>204282.31</v>
      </c>
      <c r="K16" s="51">
        <f t="shared" si="4"/>
        <v>78677.649999999994</v>
      </c>
      <c r="L16" s="51">
        <f t="shared" si="4"/>
        <v>117925</v>
      </c>
      <c r="M16" s="51">
        <f t="shared" si="4"/>
        <v>0</v>
      </c>
      <c r="N16" s="51">
        <f t="shared" si="4"/>
        <v>155432.18</v>
      </c>
      <c r="O16" s="51">
        <f t="shared" si="4"/>
        <v>31688.309999999998</v>
      </c>
      <c r="P16" s="51">
        <f t="shared" si="4"/>
        <v>116125</v>
      </c>
      <c r="Q16" s="51">
        <f t="shared" si="4"/>
        <v>0</v>
      </c>
      <c r="R16" s="51">
        <f t="shared" si="4"/>
        <v>136566.32999999999</v>
      </c>
      <c r="S16" s="51">
        <f t="shared" si="4"/>
        <v>50326.55</v>
      </c>
      <c r="T16" s="51">
        <f t="shared" si="4"/>
        <v>64500</v>
      </c>
      <c r="U16" s="51">
        <f t="shared" si="4"/>
        <v>0</v>
      </c>
      <c r="V16" s="51">
        <f t="shared" si="4"/>
        <v>0</v>
      </c>
      <c r="W16" s="51">
        <f t="shared" si="4"/>
        <v>0</v>
      </c>
      <c r="X16" s="50"/>
      <c r="Y16" s="50"/>
      <c r="Z16" s="50"/>
      <c r="AA16" s="50"/>
      <c r="AB16" s="50"/>
      <c r="AC16" s="50"/>
      <c r="AD16" s="52"/>
    </row>
    <row r="17" spans="1:30" ht="13.5" customHeight="1" x14ac:dyDescent="0.25">
      <c r="A17" s="53" t="s">
        <v>1058</v>
      </c>
      <c r="B17" s="54"/>
      <c r="C17" s="54" t="s">
        <v>593</v>
      </c>
      <c r="D17" s="54"/>
      <c r="E17" s="54"/>
      <c r="F17" s="54"/>
      <c r="G17" s="54"/>
      <c r="H17" s="55">
        <f>SUM('GS 1 - Medisch GS'!H2:H38)</f>
        <v>0</v>
      </c>
      <c r="I17" s="55">
        <f>SUM('GS 1 - Medisch GS'!I2:I38)</f>
        <v>0</v>
      </c>
      <c r="J17" s="55">
        <f>SUM('GS 1 - Medisch GS'!J2:J38)</f>
        <v>0</v>
      </c>
      <c r="K17" s="55">
        <f>SUM('GS 1 - Medisch GS'!K2:K38)</f>
        <v>0</v>
      </c>
      <c r="L17" s="55">
        <f>SUM('GS 1 - Medisch GS'!L2:L38)</f>
        <v>0</v>
      </c>
      <c r="M17" s="55">
        <f>SUM('GS 1 - Medisch GS'!M2:M38)</f>
        <v>0</v>
      </c>
      <c r="N17" s="55">
        <f>SUM('GS 1 - Medisch GS'!N2:N38)</f>
        <v>0</v>
      </c>
      <c r="O17" s="55">
        <f>SUM('GS 1 - Medisch GS'!O2:O38)</f>
        <v>0</v>
      </c>
      <c r="P17" s="55">
        <f>SUM('GS 1 - Medisch GS'!P2:P38)</f>
        <v>0</v>
      </c>
      <c r="Q17" s="55">
        <f>SUM('GS 1 - Medisch GS'!Q2:Q38)</f>
        <v>0</v>
      </c>
      <c r="R17" s="55">
        <f>SUM('GS 1 - Medisch GS'!R2:R38)</f>
        <v>0</v>
      </c>
      <c r="S17" s="55">
        <f>SUM('GS 1 - Medisch GS'!S2:S38)</f>
        <v>0</v>
      </c>
      <c r="T17" s="55">
        <f>SUM('GS 1 - Medisch GS'!T2:T38)</f>
        <v>0</v>
      </c>
      <c r="U17" s="55">
        <f>SUM('GS 1 - Medisch GS'!U2:U38)</f>
        <v>0</v>
      </c>
      <c r="V17" s="55">
        <f>SUM('GS 1 - Medisch GS'!V2:V38)</f>
        <v>0</v>
      </c>
      <c r="W17" s="55">
        <f>SUM('GS 1 - Medisch GS'!W2:W38)</f>
        <v>0</v>
      </c>
      <c r="X17" s="54"/>
      <c r="Y17" s="54"/>
      <c r="Z17" s="54"/>
      <c r="AA17" s="54"/>
      <c r="AB17" s="54"/>
      <c r="AC17" s="54"/>
      <c r="AD17" s="56"/>
    </row>
    <row r="18" spans="1:30" ht="13.5" customHeight="1" x14ac:dyDescent="0.25">
      <c r="A18" s="57" t="s">
        <v>1058</v>
      </c>
      <c r="B18" s="58"/>
      <c r="C18" s="58" t="s">
        <v>681</v>
      </c>
      <c r="D18" s="58"/>
      <c r="E18" s="58"/>
      <c r="F18" s="58"/>
      <c r="G18" s="58"/>
      <c r="H18" s="59">
        <f>SUM('GS 2 - Ethisch GS'!H2:H62)</f>
        <v>0</v>
      </c>
      <c r="I18" s="59">
        <f>SUM('GS 2 - Ethisch GS'!I2:I62)</f>
        <v>0</v>
      </c>
      <c r="J18" s="59">
        <f>SUM('GS 2 - Ethisch GS'!J2:J62)</f>
        <v>0</v>
      </c>
      <c r="K18" s="59">
        <f>SUM('GS 2 - Ethisch GS'!K2:K62)</f>
        <v>0</v>
      </c>
      <c r="L18" s="59">
        <f>SUM('GS 2 - Ethisch GS'!L2:L62)</f>
        <v>0</v>
      </c>
      <c r="M18" s="59">
        <f>SUM('GS 2 - Ethisch GS'!M2:M62)</f>
        <v>0</v>
      </c>
      <c r="N18" s="59">
        <f>SUM('GS 2 - Ethisch GS'!N2:N62)</f>
        <v>0</v>
      </c>
      <c r="O18" s="59">
        <f>SUM('GS 2 - Ethisch GS'!O2:O62)</f>
        <v>0</v>
      </c>
      <c r="P18" s="59">
        <f>SUM('GS 2 - Ethisch GS'!P2:P62)</f>
        <v>0</v>
      </c>
      <c r="Q18" s="59">
        <f>SUM('GS 2 - Ethisch GS'!Q2:Q62)</f>
        <v>0</v>
      </c>
      <c r="R18" s="59">
        <f>SUM('GS 2 - Ethisch GS'!R2:R62)</f>
        <v>0</v>
      </c>
      <c r="S18" s="59">
        <f>SUM('GS 2 - Ethisch GS'!S2:S62)</f>
        <v>0</v>
      </c>
      <c r="T18" s="59">
        <f>SUM('GS 2 - Ethisch GS'!T2:T62)</f>
        <v>0</v>
      </c>
      <c r="U18" s="59">
        <f>SUM('GS 2 - Ethisch GS'!U2:U62)</f>
        <v>0</v>
      </c>
      <c r="V18" s="59">
        <f>SUM('GS 2 - Ethisch GS'!V2:V62)</f>
        <v>0</v>
      </c>
      <c r="W18" s="59">
        <f>SUM('GS 2 - Ethisch GS'!W2:W62)</f>
        <v>0</v>
      </c>
      <c r="X18" s="58"/>
      <c r="Y18" s="58"/>
      <c r="Z18" s="58"/>
      <c r="AA18" s="58"/>
      <c r="AB18" s="58"/>
      <c r="AC18" s="58"/>
      <c r="AD18" s="60"/>
    </row>
    <row r="19" spans="1:30" ht="13.5" customHeight="1" x14ac:dyDescent="0.25">
      <c r="A19" s="57" t="s">
        <v>1058</v>
      </c>
      <c r="B19" s="58"/>
      <c r="C19" s="58" t="s">
        <v>793</v>
      </c>
      <c r="D19" s="58"/>
      <c r="E19" s="58"/>
      <c r="F19" s="58"/>
      <c r="G19" s="58"/>
      <c r="H19" s="59">
        <f>SUM('GS3 - Antidoping'!H2:H50)</f>
        <v>0</v>
      </c>
      <c r="I19" s="59">
        <f>SUM('GS3 - Antidoping'!I2:I50)</f>
        <v>0</v>
      </c>
      <c r="J19" s="59">
        <f>SUM('GS3 - Antidoping'!J2:J50)</f>
        <v>0</v>
      </c>
      <c r="K19" s="59">
        <f>SUM('GS3 - Antidoping'!K2:K50)</f>
        <v>0</v>
      </c>
      <c r="L19" s="59">
        <f>SUM('GS3 - Antidoping'!L2:L50)</f>
        <v>0</v>
      </c>
      <c r="M19" s="59">
        <f>SUM('GS3 - Antidoping'!M2:M50)</f>
        <v>0</v>
      </c>
      <c r="N19" s="59">
        <f>SUM('GS3 - Antidoping'!N2:N50)</f>
        <v>0</v>
      </c>
      <c r="O19" s="59">
        <f>SUM('GS3 - Antidoping'!O2:O50)</f>
        <v>0</v>
      </c>
      <c r="P19" s="59">
        <f>SUM('GS3 - Antidoping'!P2:P50)</f>
        <v>0</v>
      </c>
      <c r="Q19" s="59">
        <f>SUM('GS3 - Antidoping'!Q2:Q50)</f>
        <v>0</v>
      </c>
      <c r="R19" s="59">
        <f>SUM('GS3 - Antidoping'!R2:R50)</f>
        <v>0</v>
      </c>
      <c r="S19" s="59">
        <f>SUM('GS3 - Antidoping'!S2:S50)</f>
        <v>0</v>
      </c>
      <c r="T19" s="59">
        <f>SUM('GS3 - Antidoping'!T2:T50)</f>
        <v>0</v>
      </c>
      <c r="U19" s="59">
        <f>SUM('GS3 - Antidoping'!U2:U50)</f>
        <v>0</v>
      </c>
      <c r="V19" s="59">
        <f>SUM('GS3 - Antidoping'!V2:V50)</f>
        <v>0</v>
      </c>
      <c r="W19" s="59">
        <f>SUM('GS3 - Antidoping'!W2:W50)</f>
        <v>0</v>
      </c>
      <c r="X19" s="58"/>
      <c r="Y19" s="58"/>
      <c r="Z19" s="58"/>
      <c r="AA19" s="58"/>
      <c r="AB19" s="58"/>
      <c r="AC19" s="58"/>
      <c r="AD19" s="60"/>
    </row>
    <row r="20" spans="1:30" ht="13.5" customHeight="1" thickBot="1" x14ac:dyDescent="0.3">
      <c r="A20" s="61" t="s">
        <v>1062</v>
      </c>
      <c r="B20" s="62"/>
      <c r="C20" s="62" t="s">
        <v>1065</v>
      </c>
      <c r="D20" s="62"/>
      <c r="E20" s="62"/>
      <c r="F20" s="62"/>
      <c r="G20" s="62"/>
      <c r="H20" s="63">
        <f t="shared" ref="H20:W20" si="5">SUM(H19,H18,H17)</f>
        <v>0</v>
      </c>
      <c r="I20" s="63">
        <f t="shared" si="5"/>
        <v>0</v>
      </c>
      <c r="J20" s="63">
        <f t="shared" si="5"/>
        <v>0</v>
      </c>
      <c r="K20" s="63">
        <f t="shared" si="5"/>
        <v>0</v>
      </c>
      <c r="L20" s="63">
        <f t="shared" si="5"/>
        <v>0</v>
      </c>
      <c r="M20" s="63">
        <f t="shared" si="5"/>
        <v>0</v>
      </c>
      <c r="N20" s="63">
        <f t="shared" si="5"/>
        <v>0</v>
      </c>
      <c r="O20" s="63">
        <f t="shared" si="5"/>
        <v>0</v>
      </c>
      <c r="P20" s="63">
        <f t="shared" si="5"/>
        <v>0</v>
      </c>
      <c r="Q20" s="63">
        <f t="shared" si="5"/>
        <v>0</v>
      </c>
      <c r="R20" s="63">
        <f t="shared" si="5"/>
        <v>0</v>
      </c>
      <c r="S20" s="63">
        <f t="shared" si="5"/>
        <v>0</v>
      </c>
      <c r="T20" s="63">
        <f t="shared" si="5"/>
        <v>0</v>
      </c>
      <c r="U20" s="63">
        <f t="shared" si="5"/>
        <v>0</v>
      </c>
      <c r="V20" s="63">
        <f t="shared" si="5"/>
        <v>0</v>
      </c>
      <c r="W20" s="63">
        <f t="shared" si="5"/>
        <v>0</v>
      </c>
      <c r="X20" s="62"/>
      <c r="Y20" s="62"/>
      <c r="Z20" s="62"/>
      <c r="AA20" s="62"/>
      <c r="AB20" s="62"/>
      <c r="AC20" s="62"/>
      <c r="AD20" s="64"/>
    </row>
    <row r="21" spans="1:30" ht="13.5" customHeight="1" x14ac:dyDescent="0.25">
      <c r="A21" s="41" t="s">
        <v>1058</v>
      </c>
      <c r="B21" s="42"/>
      <c r="C21" s="42" t="s">
        <v>827</v>
      </c>
      <c r="D21" s="42"/>
      <c r="E21" s="42"/>
      <c r="F21" s="42"/>
      <c r="G21" s="42"/>
      <c r="H21" s="43">
        <f>SUM('GBH 1 - Transparantie'!H2:H30)</f>
        <v>0</v>
      </c>
      <c r="I21" s="43">
        <f>SUM('GBH 1 - Transparantie'!I2:I30)</f>
        <v>0</v>
      </c>
      <c r="J21" s="43">
        <f>SUM('GBH 1 - Transparantie'!J2:J30)</f>
        <v>0</v>
      </c>
      <c r="K21" s="43">
        <f>SUM('GBH 1 - Transparantie'!K2:K30)</f>
        <v>0</v>
      </c>
      <c r="L21" s="43">
        <f>SUM('GBH 1 - Transparantie'!L2:L30)</f>
        <v>0</v>
      </c>
      <c r="M21" s="43">
        <f>SUM('GBH 1 - Transparantie'!M2:M30)</f>
        <v>0</v>
      </c>
      <c r="N21" s="43">
        <f>SUM('GBH 1 - Transparantie'!N2:N30)</f>
        <v>0</v>
      </c>
      <c r="O21" s="43">
        <f>SUM('GBH 1 - Transparantie'!O2:O30)</f>
        <v>0</v>
      </c>
      <c r="P21" s="43">
        <f>SUM('GBH 1 - Transparantie'!P2:P37)</f>
        <v>0</v>
      </c>
      <c r="Q21" s="43">
        <f>SUM('GBH 1 - Transparantie'!Q2:Q37)</f>
        <v>0</v>
      </c>
      <c r="R21" s="43">
        <f>SUM('GBH 1 - Transparantie'!R2:R37)</f>
        <v>0</v>
      </c>
      <c r="S21" s="43">
        <f>SUM('GBH 1 - Transparantie'!S2:S37)</f>
        <v>0</v>
      </c>
      <c r="T21" s="43">
        <f>SUM('GBH 1 - Transparantie'!T2:T37)</f>
        <v>0</v>
      </c>
      <c r="U21" s="43">
        <f>SUM('GBH 1 - Transparantie'!U2:U37)</f>
        <v>0</v>
      </c>
      <c r="V21" s="43">
        <f>SUM('GBH 1 - Transparantie'!V2:V37)</f>
        <v>0</v>
      </c>
      <c r="W21" s="43">
        <f>SUM('GBH 1 - Transparantie'!W2:W37)</f>
        <v>0</v>
      </c>
      <c r="X21" s="42"/>
      <c r="Y21" s="42"/>
      <c r="Z21" s="42"/>
      <c r="AA21" s="42"/>
      <c r="AB21" s="42"/>
      <c r="AC21" s="42"/>
      <c r="AD21" s="44"/>
    </row>
    <row r="22" spans="1:30" ht="13.5" customHeight="1" x14ac:dyDescent="0.25">
      <c r="A22" s="45" t="s">
        <v>1058</v>
      </c>
      <c r="B22" s="46"/>
      <c r="C22" s="46" t="s">
        <v>832</v>
      </c>
      <c r="D22" s="46"/>
      <c r="E22" s="46"/>
      <c r="F22" s="46"/>
      <c r="G22" s="46"/>
      <c r="H22" s="47">
        <f>SUM('GBH 2 - Democratie'!H2:H21)</f>
        <v>0</v>
      </c>
      <c r="I22" s="47">
        <f>SUM('GBH 2 - Democratie'!I2:I21)</f>
        <v>0</v>
      </c>
      <c r="J22" s="47">
        <f>SUM('GBH 2 - Democratie'!J2:J21)</f>
        <v>0</v>
      </c>
      <c r="K22" s="47">
        <f>SUM('GBH 2 - Democratie'!K2:K21)</f>
        <v>0</v>
      </c>
      <c r="L22" s="47">
        <f>SUM('GBH 2 - Democratie'!L2:L21)</f>
        <v>0</v>
      </c>
      <c r="M22" s="47">
        <f>SUM('GBH 2 - Democratie'!M2:M21)</f>
        <v>0</v>
      </c>
      <c r="N22" s="47">
        <f>SUM('GBH 2 - Democratie'!N2:N21)</f>
        <v>0</v>
      </c>
      <c r="O22" s="47">
        <f>SUM('GBH 2 - Democratie'!O2:O21)</f>
        <v>0</v>
      </c>
      <c r="P22" s="47">
        <f>SUM('GBH 2 - Democratie'!P2:P21)</f>
        <v>0</v>
      </c>
      <c r="Q22" s="47">
        <f>SUM('GBH 2 - Democratie'!Q2:Q21)</f>
        <v>0</v>
      </c>
      <c r="R22" s="47">
        <f>SUM('GBH 2 - Democratie'!R2:R21)</f>
        <v>0</v>
      </c>
      <c r="S22" s="47">
        <f>SUM('GBH 2 - Democratie'!S2:S21)</f>
        <v>0</v>
      </c>
      <c r="T22" s="47">
        <f>SUM('GBH 2 - Democratie'!T2:T21)</f>
        <v>0</v>
      </c>
      <c r="U22" s="47">
        <f>SUM('GBH 2 - Democratie'!U2:U21)</f>
        <v>0</v>
      </c>
      <c r="V22" s="47">
        <f>SUM('GBH 2 - Democratie'!V2:V21)</f>
        <v>0</v>
      </c>
      <c r="W22" s="47">
        <f>SUM('GBH 2 - Democratie'!W2:W21)</f>
        <v>0</v>
      </c>
      <c r="X22" s="46"/>
      <c r="Y22" s="46"/>
      <c r="Z22" s="46"/>
      <c r="AA22" s="46"/>
      <c r="AB22" s="46"/>
      <c r="AC22" s="46"/>
      <c r="AD22" s="48"/>
    </row>
    <row r="23" spans="1:30" ht="13.5" customHeight="1" x14ac:dyDescent="0.25">
      <c r="A23" s="45" t="s">
        <v>1058</v>
      </c>
      <c r="B23" s="46"/>
      <c r="C23" s="46" t="s">
        <v>834</v>
      </c>
      <c r="D23" s="46"/>
      <c r="E23" s="46"/>
      <c r="F23" s="46"/>
      <c r="G23" s="46"/>
      <c r="H23" s="47">
        <f>SUM('GBH 3 - Interne ver. en contr.'!H2:H36)</f>
        <v>0</v>
      </c>
      <c r="I23" s="47">
        <f>SUM('GBH 3 - Interne ver. en contr.'!I2:I36)</f>
        <v>0</v>
      </c>
      <c r="J23" s="47">
        <f>SUM('GBH 3 - Interne ver. en contr.'!J2:J36)</f>
        <v>0</v>
      </c>
      <c r="K23" s="47">
        <f>SUM('GBH 3 - Interne ver. en contr.'!K2:K36)</f>
        <v>0</v>
      </c>
      <c r="L23" s="47">
        <f>SUM('GBH 3 - Interne ver. en contr.'!L2:L36)</f>
        <v>0</v>
      </c>
      <c r="M23" s="47">
        <f>SUM('GBH 3 - Interne ver. en contr.'!M2:M36)</f>
        <v>0</v>
      </c>
      <c r="N23" s="47">
        <f>SUM('GBH 3 - Interne ver. en contr.'!N2:N36)</f>
        <v>0</v>
      </c>
      <c r="O23" s="47">
        <f>SUM('GBH 3 - Interne ver. en contr.'!O2:O36)</f>
        <v>0</v>
      </c>
      <c r="P23" s="47">
        <f>SUM('GBH 3 - Interne ver. en contr.'!P2:P53)</f>
        <v>0</v>
      </c>
      <c r="Q23" s="47">
        <f>SUM('GBH 3 - Interne ver. en contr.'!Q2:Q53)</f>
        <v>0</v>
      </c>
      <c r="R23" s="47">
        <f>SUM('GBH 3 - Interne ver. en contr.'!R2:R53)</f>
        <v>0</v>
      </c>
      <c r="S23" s="47">
        <f>SUM('GBH 3 - Interne ver. en contr.'!S2:S53)</f>
        <v>0</v>
      </c>
      <c r="T23" s="47">
        <f>SUM('GBH 3 - Interne ver. en contr.'!T2:T53)</f>
        <v>0</v>
      </c>
      <c r="U23" s="47">
        <f>SUM('GBH 3 - Interne ver. en contr.'!U2:U53)</f>
        <v>0</v>
      </c>
      <c r="V23" s="47">
        <f>SUM('GBH 3 - Interne ver. en contr.'!V2:V53)</f>
        <v>0</v>
      </c>
      <c r="W23" s="47">
        <f>SUM('GBH 3 - Interne ver. en contr.'!W2:W53)</f>
        <v>0</v>
      </c>
      <c r="X23" s="46"/>
      <c r="Y23" s="46"/>
      <c r="Z23" s="46"/>
      <c r="AA23" s="46"/>
      <c r="AB23" s="46"/>
      <c r="AC23" s="46"/>
      <c r="AD23" s="48"/>
    </row>
    <row r="24" spans="1:30" ht="13.5" customHeight="1" x14ac:dyDescent="0.25">
      <c r="A24" s="65" t="s">
        <v>1058</v>
      </c>
      <c r="B24" s="66"/>
      <c r="C24" s="66" t="s">
        <v>1066</v>
      </c>
      <c r="D24" s="66"/>
      <c r="E24" s="66"/>
      <c r="F24" s="66"/>
      <c r="G24" s="66"/>
      <c r="H24" s="67">
        <f t="shared" ref="H24:W24" si="6">H21+H22+H23</f>
        <v>0</v>
      </c>
      <c r="I24" s="67">
        <f t="shared" si="6"/>
        <v>0</v>
      </c>
      <c r="J24" s="68">
        <f t="shared" si="6"/>
        <v>0</v>
      </c>
      <c r="K24" s="69">
        <f t="shared" si="6"/>
        <v>0</v>
      </c>
      <c r="L24" s="67">
        <f t="shared" si="6"/>
        <v>0</v>
      </c>
      <c r="M24" s="67">
        <f t="shared" si="6"/>
        <v>0</v>
      </c>
      <c r="N24" s="68">
        <f t="shared" si="6"/>
        <v>0</v>
      </c>
      <c r="O24" s="69">
        <f t="shared" si="6"/>
        <v>0</v>
      </c>
      <c r="P24" s="67">
        <f t="shared" si="6"/>
        <v>0</v>
      </c>
      <c r="Q24" s="67">
        <f t="shared" si="6"/>
        <v>0</v>
      </c>
      <c r="R24" s="68">
        <f t="shared" si="6"/>
        <v>0</v>
      </c>
      <c r="S24" s="69">
        <f t="shared" si="6"/>
        <v>0</v>
      </c>
      <c r="T24" s="67">
        <f t="shared" si="6"/>
        <v>0</v>
      </c>
      <c r="U24" s="67">
        <f t="shared" si="6"/>
        <v>0</v>
      </c>
      <c r="V24" s="68">
        <f t="shared" si="6"/>
        <v>0</v>
      </c>
      <c r="W24" s="69">
        <f t="shared" si="6"/>
        <v>0</v>
      </c>
      <c r="X24" s="66"/>
      <c r="Y24" s="66"/>
      <c r="Z24" s="66"/>
      <c r="AA24" s="66"/>
      <c r="AB24" s="66"/>
      <c r="AC24" s="66"/>
      <c r="AD24" s="70"/>
    </row>
    <row r="25" spans="1:30" ht="13.5" customHeight="1" x14ac:dyDescent="0.25">
      <c r="A25" s="65" t="s">
        <v>1058</v>
      </c>
      <c r="B25" s="66"/>
      <c r="C25" s="66" t="s">
        <v>840</v>
      </c>
      <c r="D25" s="66"/>
      <c r="E25" s="66"/>
      <c r="F25" s="66"/>
      <c r="G25" s="66"/>
      <c r="H25" s="67">
        <f>SUM('TU - Tuchtwerking'!H2:H7)</f>
        <v>800</v>
      </c>
      <c r="I25" s="67">
        <f>SUM('TU - Tuchtwerking'!I2:I7)</f>
        <v>0</v>
      </c>
      <c r="J25" s="67">
        <f>SUM('TU - Tuchtwerking'!J2:J7)</f>
        <v>170.65</v>
      </c>
      <c r="K25" s="67">
        <f>SUM('TU - Tuchtwerking'!K2:K7)</f>
        <v>0</v>
      </c>
      <c r="L25" s="67">
        <f>SUM('TU - Tuchtwerking'!L2:L7)</f>
        <v>800</v>
      </c>
      <c r="M25" s="67">
        <f>SUM('TU - Tuchtwerking'!M2:M7)</f>
        <v>0</v>
      </c>
      <c r="N25" s="67">
        <f>SUM('TU - Tuchtwerking'!N2:N7)</f>
        <v>300</v>
      </c>
      <c r="O25" s="67">
        <f>SUM('TU - Tuchtwerking'!O2:O7)</f>
        <v>0</v>
      </c>
      <c r="P25" s="67">
        <f>SUM('TU - Tuchtwerking'!P2:P7)</f>
        <v>2050</v>
      </c>
      <c r="Q25" s="67">
        <f>SUM('TU - Tuchtwerking'!Q2:Q7)</f>
        <v>0</v>
      </c>
      <c r="R25" s="67">
        <f>SUM('TU - Tuchtwerking'!R2:R7)</f>
        <v>300</v>
      </c>
      <c r="S25" s="67">
        <f>SUM('TU - Tuchtwerking'!S2:S7)</f>
        <v>0</v>
      </c>
      <c r="T25" s="67">
        <f>SUM('TU - Tuchtwerking'!T2:T7)</f>
        <v>1400</v>
      </c>
      <c r="U25" s="67">
        <f>SUM('TU - Tuchtwerking'!U2:U7)</f>
        <v>0</v>
      </c>
      <c r="V25" s="67">
        <f>SUM('TU - Tuchtwerking'!V2:V7)</f>
        <v>0</v>
      </c>
      <c r="W25" s="67">
        <f>SUM('TU - Tuchtwerking'!W2:W7)</f>
        <v>0</v>
      </c>
      <c r="X25" s="66"/>
      <c r="Y25" s="66"/>
      <c r="Z25" s="66"/>
      <c r="AA25" s="66"/>
      <c r="AB25" s="66"/>
      <c r="AC25" s="66"/>
      <c r="AD25" s="70"/>
    </row>
    <row r="26" spans="1:30" ht="13.5" customHeight="1" thickBot="1" x14ac:dyDescent="0.3">
      <c r="A26" s="71" t="s">
        <v>1062</v>
      </c>
      <c r="B26" s="72"/>
      <c r="C26" s="72" t="s">
        <v>1067</v>
      </c>
      <c r="D26" s="72"/>
      <c r="E26" s="72"/>
      <c r="F26" s="72"/>
      <c r="G26" s="72"/>
      <c r="H26" s="73">
        <f t="shared" ref="H26:W26" si="7">H24+H25</f>
        <v>800</v>
      </c>
      <c r="I26" s="73">
        <f t="shared" si="7"/>
        <v>0</v>
      </c>
      <c r="J26" s="73">
        <f t="shared" si="7"/>
        <v>170.65</v>
      </c>
      <c r="K26" s="73">
        <f t="shared" si="7"/>
        <v>0</v>
      </c>
      <c r="L26" s="73">
        <f t="shared" si="7"/>
        <v>800</v>
      </c>
      <c r="M26" s="73">
        <f t="shared" si="7"/>
        <v>0</v>
      </c>
      <c r="N26" s="73">
        <f t="shared" si="7"/>
        <v>300</v>
      </c>
      <c r="O26" s="73">
        <f t="shared" si="7"/>
        <v>0</v>
      </c>
      <c r="P26" s="73">
        <f t="shared" si="7"/>
        <v>2050</v>
      </c>
      <c r="Q26" s="73">
        <f t="shared" si="7"/>
        <v>0</v>
      </c>
      <c r="R26" s="73">
        <f t="shared" si="7"/>
        <v>300</v>
      </c>
      <c r="S26" s="73">
        <f t="shared" si="7"/>
        <v>0</v>
      </c>
      <c r="T26" s="73">
        <f t="shared" si="7"/>
        <v>1400</v>
      </c>
      <c r="U26" s="73">
        <f t="shared" si="7"/>
        <v>0</v>
      </c>
      <c r="V26" s="73">
        <f t="shared" si="7"/>
        <v>0</v>
      </c>
      <c r="W26" s="73">
        <f t="shared" si="7"/>
        <v>0</v>
      </c>
      <c r="X26" s="72"/>
      <c r="Y26" s="72"/>
      <c r="Z26" s="72"/>
      <c r="AA26" s="72"/>
      <c r="AB26" s="72"/>
      <c r="AC26" s="72"/>
      <c r="AD26" s="74"/>
    </row>
    <row r="27" spans="1:30" ht="13.5" customHeight="1" thickBot="1" x14ac:dyDescent="0.3">
      <c r="A27" s="75" t="s">
        <v>1068</v>
      </c>
      <c r="B27" s="76"/>
      <c r="C27" s="76" t="s">
        <v>854</v>
      </c>
      <c r="D27" s="76"/>
      <c r="E27" s="76"/>
      <c r="F27" s="76"/>
      <c r="G27" s="76"/>
      <c r="H27" s="77">
        <f>SUM('Algemene Werking'!H2:H39)</f>
        <v>49970.63</v>
      </c>
      <c r="I27" s="77">
        <f>SUM('Algemene Werking'!I2:I39)</f>
        <v>64427.58</v>
      </c>
      <c r="J27" s="77">
        <f>SUM('Algemene Werking'!J2:J39)</f>
        <v>48848.86</v>
      </c>
      <c r="K27" s="77">
        <f>SUM('Algemene Werking'!K2:K39)</f>
        <v>64427.58</v>
      </c>
      <c r="L27" s="77">
        <f>SUM('Algemene Werking'!L2:L39)</f>
        <v>13900</v>
      </c>
      <c r="M27" s="77">
        <f>SUM('Algemene Werking'!M2:M39)</f>
        <v>0</v>
      </c>
      <c r="N27" s="77">
        <f>SUM('Algemene Werking'!N2:N39)</f>
        <v>237.16</v>
      </c>
      <c r="O27" s="77">
        <f>SUM('Algemene Werking'!O2:O39)</f>
        <v>0</v>
      </c>
      <c r="P27" s="77">
        <f>SUM('Algemene Werking'!P2:P39)</f>
        <v>19050</v>
      </c>
      <c r="Q27" s="77">
        <f>SUM('Algemene Werking'!Q2:Q39)</f>
        <v>0</v>
      </c>
      <c r="R27" s="77">
        <f>SUM('Algemene Werking'!R2:R39)</f>
        <v>3380.86</v>
      </c>
      <c r="S27" s="77">
        <f>SUM('Algemene Werking'!S2:S39)</f>
        <v>3380.86</v>
      </c>
      <c r="T27" s="77">
        <f>SUM('Algemene Werking'!T2:T39)</f>
        <v>200</v>
      </c>
      <c r="U27" s="77">
        <f>SUM('Algemene Werking'!U2:U39)</f>
        <v>0</v>
      </c>
      <c r="V27" s="77">
        <f>SUM('Algemene Werking'!V2:V39)</f>
        <v>0</v>
      </c>
      <c r="W27" s="77">
        <f>SUM('Algemene Werking'!W2:W39)</f>
        <v>0</v>
      </c>
      <c r="X27" s="76"/>
      <c r="Y27" s="76"/>
      <c r="Z27" s="76"/>
      <c r="AA27" s="76"/>
      <c r="AB27" s="76"/>
      <c r="AC27" s="76"/>
      <c r="AD27" s="78"/>
    </row>
    <row r="28" spans="1:30" ht="13.5" customHeight="1" x14ac:dyDescent="0.25">
      <c r="A28" s="79" t="s">
        <v>1058</v>
      </c>
      <c r="B28" s="80"/>
      <c r="C28" s="80" t="s">
        <v>943</v>
      </c>
      <c r="D28" s="80"/>
      <c r="E28" s="80"/>
      <c r="F28" s="80"/>
      <c r="G28" s="80"/>
      <c r="H28" s="81">
        <f>SUM(Administratie!H2:H10)</f>
        <v>252567.33</v>
      </c>
      <c r="I28" s="81">
        <f>SUM(Administratie!I2:I10)</f>
        <v>0</v>
      </c>
      <c r="J28" s="81">
        <f>SUM(Administratie!J2:J10)</f>
        <v>301456.33</v>
      </c>
      <c r="K28" s="81">
        <f>SUM(Administratie!K2:K10)</f>
        <v>28831.75</v>
      </c>
      <c r="L28" s="81">
        <f>SUM(Administratie!L2:L10)</f>
        <v>269500</v>
      </c>
      <c r="M28" s="81">
        <f>SUM(Administratie!M2:M10)</f>
        <v>0</v>
      </c>
      <c r="N28" s="81">
        <f>SUM(Administratie!N2:N10)</f>
        <v>331484.47999999992</v>
      </c>
      <c r="O28" s="81">
        <f>SUM(Administratie!O2:O10)</f>
        <v>32342.449999999997</v>
      </c>
      <c r="P28" s="81">
        <f>SUM(Administratie!P2:P10)</f>
        <v>277307.14</v>
      </c>
      <c r="Q28" s="81">
        <f>SUM(Administratie!Q2:Q10)</f>
        <v>0</v>
      </c>
      <c r="R28" s="81">
        <f>SUM(Administratie!R2:R10)</f>
        <v>523577.55000000005</v>
      </c>
      <c r="S28" s="81">
        <f>SUM(Administratie!S2:S10)</f>
        <v>263414.21000000002</v>
      </c>
      <c r="T28" s="81">
        <f>SUM(Administratie!T2:T10)</f>
        <v>278500</v>
      </c>
      <c r="U28" s="81">
        <f>SUM(Administratie!U2:U10)</f>
        <v>0</v>
      </c>
      <c r="V28" s="81">
        <f>SUM(Administratie!V2:V10)</f>
        <v>0</v>
      </c>
      <c r="W28" s="81">
        <f>SUM(Administratie!W2:W10)</f>
        <v>0</v>
      </c>
      <c r="X28" s="80"/>
      <c r="Y28" s="80"/>
      <c r="Z28" s="80"/>
      <c r="AA28" s="80"/>
      <c r="AB28" s="80"/>
      <c r="AC28" s="80"/>
      <c r="AD28" s="82"/>
    </row>
    <row r="29" spans="1:30" ht="13.5" customHeight="1" x14ac:dyDescent="0.25">
      <c r="A29" s="83" t="s">
        <v>1058</v>
      </c>
      <c r="B29" s="84"/>
      <c r="C29" s="84" t="s">
        <v>1069</v>
      </c>
      <c r="D29" s="84"/>
      <c r="E29" s="84"/>
      <c r="F29" s="84"/>
      <c r="G29" s="84"/>
      <c r="H29" s="85">
        <f>SUM(Administratie!H11:H17)</f>
        <v>19450</v>
      </c>
      <c r="I29" s="85">
        <f>SUM(Administratie!I11:I17)</f>
        <v>0</v>
      </c>
      <c r="J29" s="85">
        <f>SUM(Administratie!J11:J17)</f>
        <v>21646.1</v>
      </c>
      <c r="K29" s="85">
        <f>SUM(Administratie!K11:K17)</f>
        <v>364.83000000000004</v>
      </c>
      <c r="L29" s="85">
        <f>SUM(Administratie!L11:L17)</f>
        <v>19000</v>
      </c>
      <c r="M29" s="85">
        <f>SUM(Administratie!M11:M17)</f>
        <v>0</v>
      </c>
      <c r="N29" s="85">
        <f>SUM(Administratie!N11:N17)</f>
        <v>21543.1</v>
      </c>
      <c r="O29" s="85">
        <f>SUM(Administratie!O11:O17)</f>
        <v>200.25</v>
      </c>
      <c r="P29" s="85">
        <f>SUM(Administratie!P11:P17)</f>
        <v>22750</v>
      </c>
      <c r="Q29" s="85">
        <f>SUM(Administratie!Q11:Q17)</f>
        <v>0</v>
      </c>
      <c r="R29" s="85">
        <f>SUM(Administratie!R11:R17)</f>
        <v>21316.390000000003</v>
      </c>
      <c r="S29" s="85">
        <f>SUM(Administratie!S11:S17)</f>
        <v>0</v>
      </c>
      <c r="T29" s="85">
        <f>SUM(Administratie!T11:T17)</f>
        <v>23250</v>
      </c>
      <c r="U29" s="85">
        <f>SUM(Administratie!U11:U17)</f>
        <v>0</v>
      </c>
      <c r="V29" s="85">
        <f>SUM(Administratie!V11:V17)</f>
        <v>0</v>
      </c>
      <c r="W29" s="85">
        <f>SUM(Administratie!W11:W17)</f>
        <v>0</v>
      </c>
      <c r="X29" s="84"/>
      <c r="Y29" s="84"/>
      <c r="Z29" s="84"/>
      <c r="AA29" s="84"/>
      <c r="AB29" s="84"/>
      <c r="AC29" s="84"/>
      <c r="AD29" s="86"/>
    </row>
    <row r="30" spans="1:30" ht="13.5" customHeight="1" x14ac:dyDescent="0.25">
      <c r="A30" s="83" t="s">
        <v>1058</v>
      </c>
      <c r="B30" s="84"/>
      <c r="C30" s="84" t="s">
        <v>1070</v>
      </c>
      <c r="D30" s="84"/>
      <c r="E30" s="84"/>
      <c r="F30" s="84"/>
      <c r="G30" s="84"/>
      <c r="H30" s="85">
        <f>SUM(Administratie!H18:H35)</f>
        <v>19750</v>
      </c>
      <c r="I30" s="85">
        <f>SUM(Administratie!I18:I35)</f>
        <v>403100</v>
      </c>
      <c r="J30" s="85">
        <f>SUM(Administratie!J18:J35)</f>
        <v>33133.07</v>
      </c>
      <c r="K30" s="85">
        <f>SUM(Administratie!K18:K35)</f>
        <v>497943.80000000005</v>
      </c>
      <c r="L30" s="85">
        <f>SUM(Administratie!L18:L35)</f>
        <v>19750</v>
      </c>
      <c r="M30" s="85">
        <f>SUM(Administratie!M18:M35)</f>
        <v>405500</v>
      </c>
      <c r="N30" s="85">
        <f>SUM(Administratie!N18:N35)</f>
        <v>18021.22</v>
      </c>
      <c r="O30" s="85">
        <f>SUM(Administratie!O18:O35)</f>
        <v>461637.38</v>
      </c>
      <c r="P30" s="85">
        <f>SUM(Administratie!P18:P35)</f>
        <v>19750</v>
      </c>
      <c r="Q30" s="85">
        <f>SUM(Administratie!Q18:Q35)</f>
        <v>397700</v>
      </c>
      <c r="R30" s="85">
        <f>SUM(Administratie!R18:R35)</f>
        <v>26031.23</v>
      </c>
      <c r="S30" s="85">
        <f>SUM(Administratie!S18:S35)</f>
        <v>461539.20999999996</v>
      </c>
      <c r="T30" s="85">
        <f>SUM(Administratie!T18:T35)</f>
        <v>19250</v>
      </c>
      <c r="U30" s="85">
        <f>SUM(Administratie!U18:U35)</f>
        <v>426500</v>
      </c>
      <c r="V30" s="85">
        <f>SUM(Administratie!V18:V35)</f>
        <v>0</v>
      </c>
      <c r="W30" s="85">
        <f>SUM(Administratie!W18:W35)</f>
        <v>0</v>
      </c>
      <c r="X30" s="84"/>
      <c r="Y30" s="84"/>
      <c r="Z30" s="84"/>
      <c r="AA30" s="84"/>
      <c r="AB30" s="84"/>
      <c r="AC30" s="84"/>
      <c r="AD30" s="86"/>
    </row>
    <row r="31" spans="1:30" ht="13.5" customHeight="1" x14ac:dyDescent="0.25">
      <c r="A31" s="83" t="s">
        <v>1058</v>
      </c>
      <c r="B31" s="84"/>
      <c r="C31" s="84" t="s">
        <v>1071</v>
      </c>
      <c r="D31" s="84"/>
      <c r="E31" s="84"/>
      <c r="F31" s="84"/>
      <c r="G31" s="84"/>
      <c r="H31" s="85">
        <f>SUM(Administratie!H36:H48)</f>
        <v>13150</v>
      </c>
      <c r="I31" s="85">
        <f>SUM(Administratie!I36:I48)</f>
        <v>0</v>
      </c>
      <c r="J31" s="85">
        <f>SUM(Administratie!J36:J48)</f>
        <v>20281.129999999997</v>
      </c>
      <c r="K31" s="85">
        <f>SUM(Administratie!K36:K48)</f>
        <v>2006.42</v>
      </c>
      <c r="L31" s="85">
        <f>SUM(Administratie!L36:L48)</f>
        <v>13150</v>
      </c>
      <c r="M31" s="85">
        <f>SUM(Administratie!M36:M48)</f>
        <v>0</v>
      </c>
      <c r="N31" s="85">
        <f>SUM(Administratie!N36:N48)</f>
        <v>16384.47</v>
      </c>
      <c r="O31" s="85">
        <f>SUM(Administratie!O36:O48)</f>
        <v>397.5</v>
      </c>
      <c r="P31" s="85">
        <f>SUM(Administratie!P36:P48)</f>
        <v>20800</v>
      </c>
      <c r="Q31" s="85">
        <f>SUM(Administratie!Q36:Q48)</f>
        <v>0</v>
      </c>
      <c r="R31" s="85">
        <f>SUM(Administratie!R36:R48)</f>
        <v>20481.23</v>
      </c>
      <c r="S31" s="85">
        <f>SUM(Administratie!S36:S48)</f>
        <v>191.51999999999998</v>
      </c>
      <c r="T31" s="85">
        <f>SUM(Administratie!T36:T48)</f>
        <v>18400</v>
      </c>
      <c r="U31" s="85">
        <f>SUM(Administratie!U36:U48)</f>
        <v>0</v>
      </c>
      <c r="V31" s="85">
        <f>SUM(Administratie!V36:V48)</f>
        <v>0</v>
      </c>
      <c r="W31" s="85">
        <f>SUM(Administratie!W36:W48)</f>
        <v>0</v>
      </c>
      <c r="X31" s="84"/>
      <c r="Y31" s="84"/>
      <c r="Z31" s="84"/>
      <c r="AA31" s="84"/>
      <c r="AB31" s="84"/>
      <c r="AC31" s="84"/>
      <c r="AD31" s="86"/>
    </row>
    <row r="32" spans="1:30" ht="13.5" customHeight="1" x14ac:dyDescent="0.25">
      <c r="A32" s="83" t="s">
        <v>1058</v>
      </c>
      <c r="B32" s="84"/>
      <c r="C32" s="84" t="s">
        <v>1072</v>
      </c>
      <c r="D32" s="84"/>
      <c r="E32" s="84"/>
      <c r="F32" s="84"/>
      <c r="G32" s="84"/>
      <c r="H32" s="85">
        <f>SUM(Administratie!H49:H52)</f>
        <v>500</v>
      </c>
      <c r="I32" s="85">
        <f>SUM(Administratie!I49:I52)</f>
        <v>250</v>
      </c>
      <c r="J32" s="85">
        <f>SUM(Administratie!J49:J52)</f>
        <v>192055.7</v>
      </c>
      <c r="K32" s="85">
        <f>SUM(Administratie!K49:K52)</f>
        <v>151439.75</v>
      </c>
      <c r="L32" s="85">
        <f>SUM(Administratie!L49:L52)</f>
        <v>0</v>
      </c>
      <c r="M32" s="85">
        <f>SUM(Administratie!M49:M52)</f>
        <v>250</v>
      </c>
      <c r="N32" s="85">
        <f>SUM(Administratie!N49:N52)</f>
        <v>15268.32</v>
      </c>
      <c r="O32" s="85">
        <f>SUM(Administratie!O49:O52)</f>
        <v>3062.24</v>
      </c>
      <c r="P32" s="85">
        <f>SUM(Administratie!P49:P52)</f>
        <v>850</v>
      </c>
      <c r="Q32" s="85">
        <f>SUM(Administratie!Q49:Q52)</f>
        <v>250</v>
      </c>
      <c r="R32" s="85">
        <f>SUM(Administratie!R49:R52)</f>
        <v>57318.75</v>
      </c>
      <c r="S32" s="85">
        <f>SUM(Administratie!S49:S52)</f>
        <v>81995.850000000006</v>
      </c>
      <c r="T32" s="85">
        <f>SUM(Administratie!T49:T52)</f>
        <v>12500</v>
      </c>
      <c r="U32" s="85">
        <f>SUM(Administratie!U49:U52)</f>
        <v>250</v>
      </c>
      <c r="V32" s="85">
        <f>SUM(Administratie!V49:V52)</f>
        <v>0</v>
      </c>
      <c r="W32" s="85">
        <f>SUM(Administratie!W49:W52)</f>
        <v>0</v>
      </c>
      <c r="X32" s="84"/>
      <c r="Y32" s="84"/>
      <c r="Z32" s="84"/>
      <c r="AA32" s="84"/>
      <c r="AB32" s="84"/>
      <c r="AC32" s="84"/>
      <c r="AD32" s="86"/>
    </row>
    <row r="33" spans="1:30" ht="13.5" customHeight="1" thickBot="1" x14ac:dyDescent="0.3">
      <c r="A33" s="87" t="s">
        <v>1062</v>
      </c>
      <c r="B33" s="88"/>
      <c r="C33" s="88" t="s">
        <v>784</v>
      </c>
      <c r="D33" s="88"/>
      <c r="E33" s="88"/>
      <c r="F33" s="88"/>
      <c r="G33" s="88"/>
      <c r="H33" s="89">
        <f t="shared" ref="H33:W33" si="8">H28+H29+H30+H31+H32</f>
        <v>305417.32999999996</v>
      </c>
      <c r="I33" s="89">
        <f t="shared" si="8"/>
        <v>403350</v>
      </c>
      <c r="J33" s="89">
        <f t="shared" si="8"/>
        <v>568572.33000000007</v>
      </c>
      <c r="K33" s="89">
        <f t="shared" si="8"/>
        <v>680586.55</v>
      </c>
      <c r="L33" s="89">
        <f t="shared" si="8"/>
        <v>321400</v>
      </c>
      <c r="M33" s="89">
        <f t="shared" si="8"/>
        <v>405750</v>
      </c>
      <c r="N33" s="89">
        <f t="shared" si="8"/>
        <v>402701.58999999991</v>
      </c>
      <c r="O33" s="89">
        <f t="shared" si="8"/>
        <v>497639.82</v>
      </c>
      <c r="P33" s="89">
        <f t="shared" si="8"/>
        <v>341457.14</v>
      </c>
      <c r="Q33" s="89">
        <f t="shared" si="8"/>
        <v>397950</v>
      </c>
      <c r="R33" s="89">
        <f t="shared" si="8"/>
        <v>648725.15</v>
      </c>
      <c r="S33" s="89">
        <f t="shared" si="8"/>
        <v>807140.78999999992</v>
      </c>
      <c r="T33" s="89">
        <f t="shared" si="8"/>
        <v>351900</v>
      </c>
      <c r="U33" s="89">
        <f t="shared" si="8"/>
        <v>426750</v>
      </c>
      <c r="V33" s="89">
        <f t="shared" si="8"/>
        <v>0</v>
      </c>
      <c r="W33" s="89">
        <f t="shared" si="8"/>
        <v>0</v>
      </c>
      <c r="X33" s="88"/>
      <c r="Y33" s="88"/>
      <c r="Z33" s="88"/>
      <c r="AA33" s="88"/>
      <c r="AB33" s="88"/>
      <c r="AC33" s="88"/>
      <c r="AD33" s="90"/>
    </row>
    <row r="34" spans="1:30" ht="13.5" customHeight="1" thickTop="1" thickBot="1" x14ac:dyDescent="0.3">
      <c r="A34" s="91" t="s">
        <v>1073</v>
      </c>
      <c r="B34" s="92"/>
      <c r="C34" s="92"/>
      <c r="D34" s="92"/>
      <c r="E34" s="92"/>
      <c r="F34" s="92"/>
      <c r="G34" s="92"/>
      <c r="H34" s="93">
        <f t="shared" ref="H34:W34" si="9">H13+H16+H20+H26+H33+H27</f>
        <v>603233.88</v>
      </c>
      <c r="I34" s="93">
        <f t="shared" si="9"/>
        <v>544228.5</v>
      </c>
      <c r="J34" s="94">
        <f t="shared" si="9"/>
        <v>859356.27</v>
      </c>
      <c r="K34" s="95">
        <f t="shared" si="9"/>
        <v>843781.33</v>
      </c>
      <c r="L34" s="93">
        <f t="shared" si="9"/>
        <v>572327.78</v>
      </c>
      <c r="M34" s="93">
        <f t="shared" si="9"/>
        <v>443161.04</v>
      </c>
      <c r="N34" s="96">
        <f t="shared" si="9"/>
        <v>632598.84</v>
      </c>
      <c r="O34" s="97">
        <f t="shared" si="9"/>
        <v>569803.98</v>
      </c>
      <c r="P34" s="93">
        <f t="shared" si="9"/>
        <v>573302.14</v>
      </c>
      <c r="Q34" s="93">
        <f t="shared" si="9"/>
        <v>424400</v>
      </c>
      <c r="R34" s="96">
        <f t="shared" si="9"/>
        <v>878842.54999999993</v>
      </c>
      <c r="S34" s="97">
        <f t="shared" si="9"/>
        <v>902136.67999999993</v>
      </c>
      <c r="T34" s="93">
        <f t="shared" si="9"/>
        <v>474720</v>
      </c>
      <c r="U34" s="93">
        <f t="shared" si="9"/>
        <v>451400</v>
      </c>
      <c r="V34" s="98">
        <f t="shared" si="9"/>
        <v>0</v>
      </c>
      <c r="W34" s="99">
        <f t="shared" si="9"/>
        <v>0</v>
      </c>
      <c r="X34" s="92"/>
      <c r="Y34" s="92"/>
      <c r="Z34" s="92"/>
      <c r="AA34" s="92"/>
      <c r="AB34" s="92"/>
      <c r="AC34" s="92"/>
      <c r="AD34" s="100"/>
    </row>
    <row r="35" spans="1:30" ht="13.5" customHeight="1" x14ac:dyDescent="0.25">
      <c r="A35" s="5"/>
      <c r="B35" s="5"/>
      <c r="C35" s="5"/>
      <c r="D35" s="5"/>
      <c r="E35" s="5"/>
      <c r="F35" s="5"/>
      <c r="G35" s="5"/>
      <c r="H35" s="101">
        <f>I34-H34</f>
        <v>-59005.380000000005</v>
      </c>
      <c r="I35" s="6"/>
      <c r="J35" s="897">
        <f>K34-J34</f>
        <v>-15574.940000000061</v>
      </c>
      <c r="K35" s="8"/>
      <c r="L35" s="101">
        <f>M34-L34</f>
        <v>-129166.74000000005</v>
      </c>
      <c r="M35" s="6"/>
      <c r="N35" s="897">
        <f>O34-N34</f>
        <v>-62794.859999999986</v>
      </c>
      <c r="O35" s="8"/>
      <c r="P35" s="101">
        <f>Q34-P34</f>
        <v>-148902.14000000001</v>
      </c>
      <c r="Q35" s="6"/>
      <c r="R35" s="898">
        <f>S34-R34</f>
        <v>23294.130000000005</v>
      </c>
      <c r="S35" s="8"/>
      <c r="T35" s="101">
        <f>U34-T34</f>
        <v>-23320</v>
      </c>
      <c r="U35" s="6"/>
      <c r="V35" s="898">
        <f>W34-V34</f>
        <v>0</v>
      </c>
      <c r="W35" s="8"/>
      <c r="X35" s="5"/>
      <c r="Y35" s="5"/>
      <c r="Z35" s="5"/>
      <c r="AA35" s="5"/>
      <c r="AB35" s="5"/>
      <c r="AC35" s="5"/>
      <c r="AD35" s="9"/>
    </row>
    <row r="36" spans="1:30" ht="13.5" customHeight="1" x14ac:dyDescent="0.25"/>
    <row r="37" spans="1:30" ht="13.5" customHeight="1" x14ac:dyDescent="0.25"/>
    <row r="38" spans="1:30" ht="13.5" customHeight="1" x14ac:dyDescent="0.25"/>
    <row r="39" spans="1:30" ht="13.5" customHeight="1" x14ac:dyDescent="0.25"/>
    <row r="40" spans="1:30" ht="13.5" customHeight="1" x14ac:dyDescent="0.25"/>
    <row r="41" spans="1:30" ht="13.5" customHeight="1" x14ac:dyDescent="0.25"/>
    <row r="42" spans="1:30" ht="13.5" customHeight="1" x14ac:dyDescent="0.25"/>
    <row r="43" spans="1:30" ht="13.5" customHeight="1" x14ac:dyDescent="0.25"/>
    <row r="44" spans="1:30" ht="13.5" customHeight="1" x14ac:dyDescent="0.25"/>
    <row r="45" spans="1:30" ht="13.5" customHeight="1" x14ac:dyDescent="0.25"/>
    <row r="46" spans="1:30" ht="13.5" customHeight="1" x14ac:dyDescent="0.25"/>
    <row r="47" spans="1:30" ht="13.5" customHeight="1" x14ac:dyDescent="0.25"/>
    <row r="48" spans="1:30"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sheetData>
  <autoFilter ref="A1:AD1" xr:uid="{00000000-0009-0000-0000-000014000000}"/>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1"/>
  </sheetPr>
  <dimension ref="A1:S998"/>
  <sheetViews>
    <sheetView tabSelected="1" zoomScale="130" zoomScaleNormal="130" workbookViewId="0">
      <pane ySplit="1" topLeftCell="A24" activePane="bottomLeft" state="frozen"/>
      <selection pane="bottomLeft"/>
    </sheetView>
  </sheetViews>
  <sheetFormatPr defaultColWidth="14.42578125" defaultRowHeight="15" customHeight="1" x14ac:dyDescent="0.25"/>
  <cols>
    <col min="1" max="1" width="16" customWidth="1"/>
    <col min="2" max="2" width="12.42578125" customWidth="1"/>
    <col min="3" max="3" width="22.7109375" customWidth="1"/>
    <col min="4" max="9" width="13.42578125" hidden="1" customWidth="1"/>
    <col min="10" max="17" width="13.42578125" customWidth="1"/>
    <col min="18" max="19" width="13.42578125" hidden="1" customWidth="1"/>
  </cols>
  <sheetData>
    <row r="1" spans="1:19" ht="24" thickTop="1" thickBot="1" x14ac:dyDescent="0.3">
      <c r="A1" s="102"/>
      <c r="B1" s="103"/>
      <c r="C1" s="103"/>
      <c r="D1" s="927" t="s">
        <v>7</v>
      </c>
      <c r="E1" s="928" t="s">
        <v>8</v>
      </c>
      <c r="F1" s="929" t="s">
        <v>9</v>
      </c>
      <c r="G1" s="929" t="s">
        <v>10</v>
      </c>
      <c r="H1" s="928" t="s">
        <v>11</v>
      </c>
      <c r="I1" s="928" t="s">
        <v>12</v>
      </c>
      <c r="J1" s="929" t="s">
        <v>13</v>
      </c>
      <c r="K1" s="929" t="s">
        <v>14</v>
      </c>
      <c r="L1" s="928" t="s">
        <v>15</v>
      </c>
      <c r="M1" s="928" t="s">
        <v>16</v>
      </c>
      <c r="N1" s="929" t="s">
        <v>17</v>
      </c>
      <c r="O1" s="929" t="s">
        <v>18</v>
      </c>
      <c r="P1" s="928" t="s">
        <v>19</v>
      </c>
      <c r="Q1" s="928" t="s">
        <v>20</v>
      </c>
      <c r="R1" s="929" t="s">
        <v>21</v>
      </c>
      <c r="S1" s="930" t="s">
        <v>22</v>
      </c>
    </row>
    <row r="2" spans="1:19" ht="18" customHeight="1" x14ac:dyDescent="0.25">
      <c r="A2" s="1021" t="s">
        <v>1074</v>
      </c>
      <c r="B2" s="1017" t="s">
        <v>1075</v>
      </c>
      <c r="C2" s="920" t="s">
        <v>1076</v>
      </c>
      <c r="D2" s="923">
        <f>'Cijfer-totalen'!H2</f>
        <v>14500</v>
      </c>
      <c r="E2" s="915">
        <f>'Cijfer-totalen'!I2</f>
        <v>10000</v>
      </c>
      <c r="F2" s="923">
        <f>'Cijfer-totalen'!J2</f>
        <v>13700.67</v>
      </c>
      <c r="G2" s="915">
        <f>'Cijfer-totalen'!K2</f>
        <v>11556.21</v>
      </c>
      <c r="H2" s="923">
        <f>'Cijfer-totalen'!L2</f>
        <v>14500</v>
      </c>
      <c r="I2" s="915">
        <f>'Cijfer-totalen'!M2</f>
        <v>10000</v>
      </c>
      <c r="J2" s="923">
        <f>'Cijfer-totalen'!N2</f>
        <v>26155.79</v>
      </c>
      <c r="K2" s="915">
        <f>'Cijfer-totalen'!O2</f>
        <v>19354.3</v>
      </c>
      <c r="L2" s="923">
        <f>'Cijfer-totalen'!P2</f>
        <v>16500</v>
      </c>
      <c r="M2" s="915">
        <f>'Cijfer-totalen'!Q2</f>
        <v>12200</v>
      </c>
      <c r="N2" s="1001">
        <f>'Cijfer-totalen'!R2</f>
        <v>34198.15</v>
      </c>
      <c r="O2" s="1004">
        <f>'Cijfer-totalen'!S2</f>
        <v>32770.869999999995</v>
      </c>
      <c r="P2" s="923">
        <f>'Cijfer-totalen'!T2</f>
        <v>17300</v>
      </c>
      <c r="Q2" s="915">
        <f>'Cijfer-totalen'!U2</f>
        <v>16500</v>
      </c>
      <c r="R2" s="923">
        <f>'Cijfer-totalen'!V2</f>
        <v>0</v>
      </c>
      <c r="S2" s="915">
        <f>'Cijfer-totalen'!W2</f>
        <v>0</v>
      </c>
    </row>
    <row r="3" spans="1:19" ht="18" customHeight="1" x14ac:dyDescent="0.25">
      <c r="A3" s="1021"/>
      <c r="B3" s="1018"/>
      <c r="C3" s="921" t="s">
        <v>1077</v>
      </c>
      <c r="D3" s="924">
        <f>'Cijfer-totalen'!H3</f>
        <v>32600</v>
      </c>
      <c r="E3" s="916">
        <f>'Cijfer-totalen'!I3</f>
        <v>2100</v>
      </c>
      <c r="F3" s="924">
        <f>'Cijfer-totalen'!J3</f>
        <v>11900.26</v>
      </c>
      <c r="G3" s="916">
        <f>'Cijfer-totalen'!K3</f>
        <v>1526</v>
      </c>
      <c r="H3" s="924">
        <f>'Cijfer-totalen'!L3</f>
        <v>36800</v>
      </c>
      <c r="I3" s="916">
        <f>'Cijfer-totalen'!M3</f>
        <v>2900</v>
      </c>
      <c r="J3" s="924">
        <f>'Cijfer-totalen'!N3</f>
        <v>18427.059999999998</v>
      </c>
      <c r="K3" s="916">
        <f>'Cijfer-totalen'!O3</f>
        <v>3040</v>
      </c>
      <c r="L3" s="924">
        <f>'Cijfer-totalen'!P3</f>
        <v>32600</v>
      </c>
      <c r="M3" s="916">
        <f>'Cijfer-totalen'!Q3</f>
        <v>2900</v>
      </c>
      <c r="N3" s="1002">
        <f>'Cijfer-totalen'!R3</f>
        <v>19904.95</v>
      </c>
      <c r="O3" s="1005">
        <f>'Cijfer-totalen'!S3</f>
        <v>2183.85</v>
      </c>
      <c r="P3" s="924">
        <f>'Cijfer-totalen'!T3</f>
        <v>17150</v>
      </c>
      <c r="Q3" s="916">
        <f>'Cijfer-totalen'!U3</f>
        <v>2500</v>
      </c>
      <c r="R3" s="924">
        <f>'Cijfer-totalen'!V3</f>
        <v>0</v>
      </c>
      <c r="S3" s="916">
        <f>'Cijfer-totalen'!W3</f>
        <v>0</v>
      </c>
    </row>
    <row r="4" spans="1:19" ht="18" customHeight="1" x14ac:dyDescent="0.25">
      <c r="A4" s="1021"/>
      <c r="B4" s="1018"/>
      <c r="C4" s="921" t="s">
        <v>1078</v>
      </c>
      <c r="D4" s="924">
        <f>'Cijfer-totalen'!H4</f>
        <v>15000</v>
      </c>
      <c r="E4" s="916">
        <f>'Cijfer-totalen'!I4</f>
        <v>3600</v>
      </c>
      <c r="F4" s="924">
        <f>'Cijfer-totalen'!J4</f>
        <v>2358.3599999999997</v>
      </c>
      <c r="G4" s="916">
        <f>'Cijfer-totalen'!K4</f>
        <v>508.6</v>
      </c>
      <c r="H4" s="924">
        <f>'Cijfer-totalen'!L4</f>
        <v>21000</v>
      </c>
      <c r="I4" s="916">
        <f>'Cijfer-totalen'!M4</f>
        <v>7500</v>
      </c>
      <c r="J4" s="924">
        <f>'Cijfer-totalen'!N4</f>
        <v>17130.82</v>
      </c>
      <c r="K4" s="916">
        <f>'Cijfer-totalen'!O4</f>
        <v>15145.339999999998</v>
      </c>
      <c r="L4" s="924">
        <f>'Cijfer-totalen'!P4</f>
        <v>17000</v>
      </c>
      <c r="M4" s="916">
        <f>'Cijfer-totalen'!Q4</f>
        <v>10000</v>
      </c>
      <c r="N4" s="1002">
        <f>'Cijfer-totalen'!R4</f>
        <v>4887.5600000000004</v>
      </c>
      <c r="O4" s="1005">
        <f>'Cijfer-totalen'!S4</f>
        <v>4289.21</v>
      </c>
      <c r="P4" s="924">
        <f>'Cijfer-totalen'!T4</f>
        <v>6450</v>
      </c>
      <c r="Q4" s="916">
        <f>'Cijfer-totalen'!U4</f>
        <v>3000</v>
      </c>
      <c r="R4" s="924">
        <f>'Cijfer-totalen'!V4</f>
        <v>0</v>
      </c>
      <c r="S4" s="916">
        <f>'Cijfer-totalen'!W4</f>
        <v>0</v>
      </c>
    </row>
    <row r="5" spans="1:19" ht="18" customHeight="1" x14ac:dyDescent="0.25">
      <c r="A5" s="1021"/>
      <c r="B5" s="1018"/>
      <c r="C5" s="921" t="s">
        <v>1079</v>
      </c>
      <c r="D5" s="924">
        <f>'Cijfer-totalen'!H8</f>
        <v>11050</v>
      </c>
      <c r="E5" s="916">
        <f>'Cijfer-totalen'!I8</f>
        <v>2500</v>
      </c>
      <c r="F5" s="924">
        <f>'Cijfer-totalen'!J8</f>
        <v>1020.38</v>
      </c>
      <c r="G5" s="916">
        <f>'Cijfer-totalen'!K8</f>
        <v>4910.57</v>
      </c>
      <c r="H5" s="924">
        <f>'Cijfer-totalen'!L8</f>
        <v>24782.78</v>
      </c>
      <c r="I5" s="916">
        <f>'Cijfer-totalen'!M8</f>
        <v>15361.04</v>
      </c>
      <c r="J5" s="924">
        <f>'Cijfer-totalen'!N8</f>
        <v>728.88</v>
      </c>
      <c r="K5" s="916">
        <f>'Cijfer-totalen'!O8</f>
        <v>520</v>
      </c>
      <c r="L5" s="924">
        <f>'Cijfer-totalen'!P8</f>
        <v>10200</v>
      </c>
      <c r="M5" s="916">
        <f>'Cijfer-totalen'!Q8</f>
        <v>200</v>
      </c>
      <c r="N5" s="1002">
        <f>'Cijfer-totalen'!R8</f>
        <v>15046.81</v>
      </c>
      <c r="O5" s="916">
        <f>'Cijfer-totalen'!S8</f>
        <v>0</v>
      </c>
      <c r="P5" s="924">
        <f>'Cijfer-totalen'!T8</f>
        <v>3900</v>
      </c>
      <c r="Q5" s="916">
        <f>'Cijfer-totalen'!U8</f>
        <v>0</v>
      </c>
      <c r="R5" s="924">
        <f>'Cijfer-totalen'!V8</f>
        <v>0</v>
      </c>
      <c r="S5" s="916">
        <f>'Cijfer-totalen'!W8</f>
        <v>0</v>
      </c>
    </row>
    <row r="6" spans="1:19" ht="18" customHeight="1" x14ac:dyDescent="0.25">
      <c r="A6" s="1021"/>
      <c r="B6" s="1018"/>
      <c r="C6" s="921" t="s">
        <v>1080</v>
      </c>
      <c r="D6" s="924">
        <f>'Cijfer-totalen'!H9</f>
        <v>8950</v>
      </c>
      <c r="E6" s="916">
        <f>'Cijfer-totalen'!I9</f>
        <v>0</v>
      </c>
      <c r="F6" s="924">
        <f>'Cijfer-totalen'!J9</f>
        <v>2422.5500000000002</v>
      </c>
      <c r="G6" s="916">
        <f>'Cijfer-totalen'!K9</f>
        <v>156.19999999999999</v>
      </c>
      <c r="H6" s="924">
        <f>'Cijfer-totalen'!L9</f>
        <v>7500</v>
      </c>
      <c r="I6" s="916">
        <f>'Cijfer-totalen'!M9</f>
        <v>0</v>
      </c>
      <c r="J6" s="924">
        <f>'Cijfer-totalen'!N9</f>
        <v>4560.1899999999996</v>
      </c>
      <c r="K6" s="916">
        <f>'Cijfer-totalen'!O9</f>
        <v>0</v>
      </c>
      <c r="L6" s="924">
        <f>'Cijfer-totalen'!P9</f>
        <v>6750</v>
      </c>
      <c r="M6" s="916">
        <f>'Cijfer-totalen'!Q9</f>
        <v>0</v>
      </c>
      <c r="N6" s="1002">
        <f>'Cijfer-totalen'!R9</f>
        <v>3437.55</v>
      </c>
      <c r="O6" s="916">
        <f>'Cijfer-totalen'!S9</f>
        <v>0</v>
      </c>
      <c r="P6" s="924">
        <f>'Cijfer-totalen'!T9</f>
        <v>5750</v>
      </c>
      <c r="Q6" s="916">
        <f>'Cijfer-totalen'!U9</f>
        <v>0</v>
      </c>
      <c r="R6" s="924">
        <f>'Cijfer-totalen'!V9</f>
        <v>0</v>
      </c>
      <c r="S6" s="916">
        <f>'Cijfer-totalen'!W9</f>
        <v>0</v>
      </c>
    </row>
    <row r="7" spans="1:19" ht="18" customHeight="1" x14ac:dyDescent="0.25">
      <c r="A7" s="1021"/>
      <c r="B7" s="1018"/>
      <c r="C7" s="921" t="s">
        <v>1081</v>
      </c>
      <c r="D7" s="924">
        <f>'Cijfer-totalen'!H12</f>
        <v>11220</v>
      </c>
      <c r="E7" s="916">
        <f>'Cijfer-totalen'!I12</f>
        <v>1150</v>
      </c>
      <c r="F7" s="924">
        <f>'Cijfer-totalen'!J12</f>
        <v>6079.9</v>
      </c>
      <c r="G7" s="916">
        <f>'Cijfer-totalen'!K12</f>
        <v>1431.9700000000003</v>
      </c>
      <c r="H7" s="924">
        <f>'Cijfer-totalen'!L12</f>
        <v>13720</v>
      </c>
      <c r="I7" s="916">
        <f>'Cijfer-totalen'!M12</f>
        <v>1650</v>
      </c>
      <c r="J7" s="924">
        <f>'Cijfer-totalen'!N12</f>
        <v>6925.17</v>
      </c>
      <c r="K7" s="916">
        <f>'Cijfer-totalen'!O12</f>
        <v>2416.21</v>
      </c>
      <c r="L7" s="924">
        <f>'Cijfer-totalen'!P12</f>
        <v>11570</v>
      </c>
      <c r="M7" s="916">
        <f>'Cijfer-totalen'!Q12</f>
        <v>1150</v>
      </c>
      <c r="N7" s="1002">
        <f>'Cijfer-totalen'!R12</f>
        <v>12395.19</v>
      </c>
      <c r="O7" s="1005">
        <f>'Cijfer-totalen'!S12</f>
        <v>2044.55</v>
      </c>
      <c r="P7" s="924">
        <f>'Cijfer-totalen'!T12</f>
        <v>6170</v>
      </c>
      <c r="Q7" s="916">
        <f>'Cijfer-totalen'!U12</f>
        <v>2650</v>
      </c>
      <c r="R7" s="924">
        <f>'Cijfer-totalen'!V12</f>
        <v>0</v>
      </c>
      <c r="S7" s="916">
        <f>'Cijfer-totalen'!W12</f>
        <v>0</v>
      </c>
    </row>
    <row r="8" spans="1:19" ht="13.5" customHeight="1" x14ac:dyDescent="0.25">
      <c r="A8" s="1021"/>
      <c r="B8" s="1018"/>
      <c r="C8" s="921" t="s">
        <v>1082</v>
      </c>
      <c r="D8" s="924">
        <f>SUM('Cijfer-totalen'!H14+Administratie!H25)</f>
        <v>87225.919999999998</v>
      </c>
      <c r="E8" s="916">
        <f>SUM('Cijfer-totalen'!I14+Administratie!I25)</f>
        <v>81200.92</v>
      </c>
      <c r="F8" s="924">
        <f>SUM('Cijfer-totalen'!J14+Administratie!J25)</f>
        <v>82861.8</v>
      </c>
      <c r="G8" s="916">
        <f>SUM('Cijfer-totalen'!K14+Administratie!K25)</f>
        <v>132491</v>
      </c>
      <c r="H8" s="924">
        <f>SUM('Cijfer-totalen'!L14+Administratie!L25)</f>
        <v>30125</v>
      </c>
      <c r="I8" s="916">
        <f>SUM('Cijfer-totalen'!M14+Administratie!M25)</f>
        <v>24100</v>
      </c>
      <c r="J8" s="924">
        <f>SUM('Cijfer-totalen'!N14+Administratie!N25)</f>
        <v>26249.9</v>
      </c>
      <c r="K8" s="916">
        <f>SUM('Cijfer-totalen'!O14+Administratie!O25)</f>
        <v>20924.849999999999</v>
      </c>
      <c r="L8" s="924">
        <f>SUM('Cijfer-totalen'!P14+Administratie!P25)</f>
        <v>30125</v>
      </c>
      <c r="M8" s="916">
        <f>SUM('Cijfer-totalen'!Q14+Administratie!Q25)</f>
        <v>24100</v>
      </c>
      <c r="N8" s="1002">
        <f>SUM('Cijfer-totalen'!R14+Administratie!R25)</f>
        <v>25233.46</v>
      </c>
      <c r="O8" s="1005">
        <f>SUM('Cijfer-totalen'!S14+Administratie!S25)</f>
        <v>21060.87</v>
      </c>
      <c r="P8" s="924">
        <f>SUM('Cijfer-totalen'!T14+Administratie!T25)</f>
        <v>23000</v>
      </c>
      <c r="Q8" s="916">
        <f>SUM('Cijfer-totalen'!U14+Administratie!U25)</f>
        <v>19000</v>
      </c>
      <c r="R8" s="924">
        <f>SUM('Cijfer-totalen'!V14+Administratie!V25)</f>
        <v>0</v>
      </c>
      <c r="S8" s="916">
        <f>SUM('Cijfer-totalen'!W14+Administratie!W25)</f>
        <v>0</v>
      </c>
    </row>
    <row r="9" spans="1:19" ht="13.5" customHeight="1" x14ac:dyDescent="0.25">
      <c r="A9" s="1021"/>
      <c r="B9" s="1018"/>
      <c r="C9" s="921" t="s">
        <v>1083</v>
      </c>
      <c r="D9" s="924">
        <f>'Cijfer-totalen'!H15+Administratie!H29</f>
        <v>66500</v>
      </c>
      <c r="E9" s="916">
        <f>'Cijfer-totalen'!I15+Administratie!I29</f>
        <v>50000</v>
      </c>
      <c r="F9" s="924">
        <f>'Cijfer-totalen'!J15+Administratie!J29</f>
        <v>121420.51</v>
      </c>
      <c r="G9" s="916">
        <f>'Cijfer-totalen'!K15+Administratie!K29</f>
        <v>70034.239999999991</v>
      </c>
      <c r="H9" s="924">
        <f>'Cijfer-totalen'!L15+Administratie!L29</f>
        <v>87800</v>
      </c>
      <c r="I9" s="916">
        <f>'Cijfer-totalen'!M15+Administratie!M29</f>
        <v>50000</v>
      </c>
      <c r="J9" s="924">
        <f>'Cijfer-totalen'!N15+Administratie!N29</f>
        <v>129182.28</v>
      </c>
      <c r="K9" s="916">
        <f>'Cijfer-totalen'!O15+Administratie!O29</f>
        <v>79295.53</v>
      </c>
      <c r="L9" s="924">
        <f>'Cijfer-totalen'!P15+Administratie!P29</f>
        <v>86000</v>
      </c>
      <c r="M9" s="916">
        <f>'Cijfer-totalen'!Q15+Administratie!Q29</f>
        <v>50000</v>
      </c>
      <c r="N9" s="1002">
        <f>'Cijfer-totalen'!R15+Administratie!R29</f>
        <v>111332.86999999998</v>
      </c>
      <c r="O9" s="1005">
        <f>'Cijfer-totalen'!S15+Administratie!S29</f>
        <v>71972.899999999994</v>
      </c>
      <c r="P9" s="924">
        <f>'Cijfer-totalen'!T15+Administratie!T29</f>
        <v>41500</v>
      </c>
      <c r="Q9" s="916">
        <f>'Cijfer-totalen'!U15+Administratie!U29</f>
        <v>37500</v>
      </c>
      <c r="R9" s="924">
        <f>'Cijfer-totalen'!V15+Administratie!V29</f>
        <v>0</v>
      </c>
      <c r="S9" s="916">
        <f>'Cijfer-totalen'!W15+Administratie!W29</f>
        <v>0</v>
      </c>
    </row>
    <row r="10" spans="1:19" ht="13.5" customHeight="1" x14ac:dyDescent="0.25">
      <c r="A10" s="1021"/>
      <c r="B10" s="1018"/>
      <c r="C10" s="921" t="s">
        <v>1084</v>
      </c>
      <c r="D10" s="924">
        <f>'Cijfer-totalen'!H17</f>
        <v>0</v>
      </c>
      <c r="E10" s="916">
        <f>'Cijfer-totalen'!I17</f>
        <v>0</v>
      </c>
      <c r="F10" s="924">
        <f>'Cijfer-totalen'!J17</f>
        <v>0</v>
      </c>
      <c r="G10" s="916">
        <f>'Cijfer-totalen'!K17</f>
        <v>0</v>
      </c>
      <c r="H10" s="924">
        <f>'Cijfer-totalen'!L17</f>
        <v>0</v>
      </c>
      <c r="I10" s="916">
        <f>'Cijfer-totalen'!M17</f>
        <v>0</v>
      </c>
      <c r="J10" s="924">
        <f>'Cijfer-totalen'!N17</f>
        <v>0</v>
      </c>
      <c r="K10" s="916">
        <f>'Cijfer-totalen'!O17</f>
        <v>0</v>
      </c>
      <c r="L10" s="924">
        <f>'Cijfer-totalen'!P17</f>
        <v>0</v>
      </c>
      <c r="M10" s="916">
        <f>'Cijfer-totalen'!Q17</f>
        <v>0</v>
      </c>
      <c r="N10" s="1002">
        <f>'Cijfer-totalen'!R17</f>
        <v>0</v>
      </c>
      <c r="O10" s="916">
        <f>'Cijfer-totalen'!S17</f>
        <v>0</v>
      </c>
      <c r="P10" s="924">
        <f>'Cijfer-totalen'!T17</f>
        <v>0</v>
      </c>
      <c r="Q10" s="916">
        <f>'Cijfer-totalen'!U17</f>
        <v>0</v>
      </c>
      <c r="R10" s="924">
        <f>'Cijfer-totalen'!V17</f>
        <v>0</v>
      </c>
      <c r="S10" s="916">
        <f>'Cijfer-totalen'!W17</f>
        <v>0</v>
      </c>
    </row>
    <row r="11" spans="1:19" ht="13.5" customHeight="1" x14ac:dyDescent="0.25">
      <c r="A11" s="1021"/>
      <c r="B11" s="1018"/>
      <c r="C11" s="921" t="s">
        <v>1085</v>
      </c>
      <c r="D11" s="924">
        <f>'Cijfer-totalen'!H18</f>
        <v>0</v>
      </c>
      <c r="E11" s="916">
        <f>'Cijfer-totalen'!I18</f>
        <v>0</v>
      </c>
      <c r="F11" s="924">
        <f>'Cijfer-totalen'!J18</f>
        <v>0</v>
      </c>
      <c r="G11" s="916">
        <f>'Cijfer-totalen'!K18</f>
        <v>0</v>
      </c>
      <c r="H11" s="924">
        <f>'Cijfer-totalen'!L18</f>
        <v>0</v>
      </c>
      <c r="I11" s="916">
        <f>'Cijfer-totalen'!M18</f>
        <v>0</v>
      </c>
      <c r="J11" s="924">
        <f>'Cijfer-totalen'!N18</f>
        <v>0</v>
      </c>
      <c r="K11" s="916">
        <f>'Cijfer-totalen'!O18</f>
        <v>0</v>
      </c>
      <c r="L11" s="924">
        <f>'Cijfer-totalen'!P18</f>
        <v>0</v>
      </c>
      <c r="M11" s="916">
        <f>'Cijfer-totalen'!Q18</f>
        <v>0</v>
      </c>
      <c r="N11" s="1002">
        <f>'Cijfer-totalen'!R18</f>
        <v>0</v>
      </c>
      <c r="O11" s="916">
        <f>'Cijfer-totalen'!S18</f>
        <v>0</v>
      </c>
      <c r="P11" s="924">
        <f>'Cijfer-totalen'!T18</f>
        <v>0</v>
      </c>
      <c r="Q11" s="916">
        <f>'Cijfer-totalen'!U18</f>
        <v>0</v>
      </c>
      <c r="R11" s="924">
        <f>'Cijfer-totalen'!V18</f>
        <v>0</v>
      </c>
      <c r="S11" s="916">
        <f>'Cijfer-totalen'!W18</f>
        <v>0</v>
      </c>
    </row>
    <row r="12" spans="1:19" ht="13.5" customHeight="1" x14ac:dyDescent="0.25">
      <c r="A12" s="1021"/>
      <c r="B12" s="1018"/>
      <c r="C12" s="921" t="s">
        <v>794</v>
      </c>
      <c r="D12" s="924">
        <f>'Cijfer-totalen'!H19</f>
        <v>0</v>
      </c>
      <c r="E12" s="916">
        <f>'Cijfer-totalen'!I19</f>
        <v>0</v>
      </c>
      <c r="F12" s="924">
        <f>'Cijfer-totalen'!J19</f>
        <v>0</v>
      </c>
      <c r="G12" s="916">
        <f>'Cijfer-totalen'!K19</f>
        <v>0</v>
      </c>
      <c r="H12" s="924">
        <f>'Cijfer-totalen'!L19</f>
        <v>0</v>
      </c>
      <c r="I12" s="916">
        <f>'Cijfer-totalen'!M19</f>
        <v>0</v>
      </c>
      <c r="J12" s="924">
        <f>'Cijfer-totalen'!N19</f>
        <v>0</v>
      </c>
      <c r="K12" s="916">
        <f>'Cijfer-totalen'!O19</f>
        <v>0</v>
      </c>
      <c r="L12" s="924">
        <f>'Cijfer-totalen'!P19</f>
        <v>0</v>
      </c>
      <c r="M12" s="916">
        <f>'Cijfer-totalen'!Q19</f>
        <v>0</v>
      </c>
      <c r="N12" s="1002">
        <f>'Cijfer-totalen'!R19</f>
        <v>0</v>
      </c>
      <c r="O12" s="916">
        <f>'Cijfer-totalen'!S19</f>
        <v>0</v>
      </c>
      <c r="P12" s="924">
        <f>'Cijfer-totalen'!T19</f>
        <v>0</v>
      </c>
      <c r="Q12" s="916">
        <f>'Cijfer-totalen'!U19</f>
        <v>0</v>
      </c>
      <c r="R12" s="924">
        <f>'Cijfer-totalen'!V19</f>
        <v>0</v>
      </c>
      <c r="S12" s="916">
        <f>'Cijfer-totalen'!W19</f>
        <v>0</v>
      </c>
    </row>
    <row r="13" spans="1:19" ht="13.5" customHeight="1" x14ac:dyDescent="0.25">
      <c r="A13" s="1021"/>
      <c r="B13" s="1018"/>
      <c r="C13" s="921" t="s">
        <v>826</v>
      </c>
      <c r="D13" s="924">
        <f>'Cijfer-totalen'!H26-'Cijfer-totalen'!H25</f>
        <v>0</v>
      </c>
      <c r="E13" s="916">
        <f>'Cijfer-totalen'!I26-'Cijfer-totalen'!I25</f>
        <v>0</v>
      </c>
      <c r="F13" s="924">
        <f>'Cijfer-totalen'!J26-'Cijfer-totalen'!J25</f>
        <v>0</v>
      </c>
      <c r="G13" s="916">
        <f>'Cijfer-totalen'!K26-'Cijfer-totalen'!K25</f>
        <v>0</v>
      </c>
      <c r="H13" s="924">
        <f>'Cijfer-totalen'!L26-'Cijfer-totalen'!L25</f>
        <v>0</v>
      </c>
      <c r="I13" s="916">
        <f>'Cijfer-totalen'!M26-'Cijfer-totalen'!M25</f>
        <v>0</v>
      </c>
      <c r="J13" s="924">
        <f>'Cijfer-totalen'!N26-'Cijfer-totalen'!N25</f>
        <v>0</v>
      </c>
      <c r="K13" s="916">
        <f>'Cijfer-totalen'!O26-'Cijfer-totalen'!O25</f>
        <v>0</v>
      </c>
      <c r="L13" s="924">
        <f>'Cijfer-totalen'!P26-'Cijfer-totalen'!P25</f>
        <v>0</v>
      </c>
      <c r="M13" s="916">
        <f>'Cijfer-totalen'!Q26-'Cijfer-totalen'!Q25</f>
        <v>0</v>
      </c>
      <c r="N13" s="1002">
        <f>'Cijfer-totalen'!R26-'Cijfer-totalen'!R25</f>
        <v>0</v>
      </c>
      <c r="O13" s="916">
        <f>'Cijfer-totalen'!S26-'Cijfer-totalen'!S25</f>
        <v>0</v>
      </c>
      <c r="P13" s="924">
        <f>'Cijfer-totalen'!T26-'Cijfer-totalen'!T25</f>
        <v>0</v>
      </c>
      <c r="Q13" s="916">
        <f>'Cijfer-totalen'!U26-'Cijfer-totalen'!U25</f>
        <v>0</v>
      </c>
      <c r="R13" s="924">
        <f>'Cijfer-totalen'!V26-'Cijfer-totalen'!V25</f>
        <v>0</v>
      </c>
      <c r="S13" s="916">
        <f>'Cijfer-totalen'!W26-'Cijfer-totalen'!W25</f>
        <v>0</v>
      </c>
    </row>
    <row r="14" spans="1:19" ht="13.5" customHeight="1" x14ac:dyDescent="0.25">
      <c r="A14" s="1021"/>
      <c r="B14" s="1018"/>
      <c r="C14" s="921" t="s">
        <v>841</v>
      </c>
      <c r="D14" s="924">
        <f>'Cijfer-totalen'!H25</f>
        <v>800</v>
      </c>
      <c r="E14" s="916">
        <f>'Cijfer-totalen'!I25</f>
        <v>0</v>
      </c>
      <c r="F14" s="924">
        <f>'Cijfer-totalen'!J25</f>
        <v>170.65</v>
      </c>
      <c r="G14" s="916">
        <f>'Cijfer-totalen'!K25</f>
        <v>0</v>
      </c>
      <c r="H14" s="924">
        <f>'Cijfer-totalen'!L25</f>
        <v>800</v>
      </c>
      <c r="I14" s="916">
        <f>'Cijfer-totalen'!M25</f>
        <v>0</v>
      </c>
      <c r="J14" s="924">
        <f>'Cijfer-totalen'!N25</f>
        <v>300</v>
      </c>
      <c r="K14" s="916">
        <f>'Cijfer-totalen'!O25</f>
        <v>0</v>
      </c>
      <c r="L14" s="924">
        <f>'Cijfer-totalen'!P25</f>
        <v>2050</v>
      </c>
      <c r="M14" s="916">
        <f>'Cijfer-totalen'!Q25</f>
        <v>0</v>
      </c>
      <c r="N14" s="1002">
        <f>'Cijfer-totalen'!R25</f>
        <v>300</v>
      </c>
      <c r="O14" s="916">
        <f>'Cijfer-totalen'!S25</f>
        <v>0</v>
      </c>
      <c r="P14" s="924">
        <f>'Cijfer-totalen'!T25</f>
        <v>1400</v>
      </c>
      <c r="Q14" s="916">
        <f>'Cijfer-totalen'!U25</f>
        <v>0</v>
      </c>
      <c r="R14" s="924">
        <f>'Cijfer-totalen'!V25</f>
        <v>0</v>
      </c>
      <c r="S14" s="916">
        <f>'Cijfer-totalen'!W25</f>
        <v>0</v>
      </c>
    </row>
    <row r="15" spans="1:19" ht="13.5" customHeight="1" x14ac:dyDescent="0.25">
      <c r="A15" s="1021"/>
      <c r="B15" s="1019"/>
      <c r="C15" s="921" t="s">
        <v>1086</v>
      </c>
      <c r="D15" s="924">
        <f>'Cijfer-totalen'!H27</f>
        <v>49970.63</v>
      </c>
      <c r="E15" s="916">
        <f>'Cijfer-totalen'!I27</f>
        <v>64427.58</v>
      </c>
      <c r="F15" s="924">
        <f>'Cijfer-totalen'!J27</f>
        <v>48848.86</v>
      </c>
      <c r="G15" s="916">
        <f>'Cijfer-totalen'!K27</f>
        <v>64427.58</v>
      </c>
      <c r="H15" s="924">
        <f>'Cijfer-totalen'!L27</f>
        <v>13900</v>
      </c>
      <c r="I15" s="916">
        <f>'Cijfer-totalen'!M27</f>
        <v>0</v>
      </c>
      <c r="J15" s="924">
        <f>'Cijfer-totalen'!N27</f>
        <v>237.16</v>
      </c>
      <c r="K15" s="916">
        <f>'Cijfer-totalen'!O27</f>
        <v>0</v>
      </c>
      <c r="L15" s="924">
        <f>'Cijfer-totalen'!P27</f>
        <v>19050</v>
      </c>
      <c r="M15" s="916">
        <f>'Cijfer-totalen'!Q27</f>
        <v>0</v>
      </c>
      <c r="N15" s="1002">
        <f>'Cijfer-totalen'!R27</f>
        <v>3380.86</v>
      </c>
      <c r="O15" s="1005">
        <f>'Cijfer-totalen'!S27</f>
        <v>3380.86</v>
      </c>
      <c r="P15" s="924">
        <f>'Cijfer-totalen'!T27</f>
        <v>200</v>
      </c>
      <c r="Q15" s="916">
        <f>'Cijfer-totalen'!U27</f>
        <v>0</v>
      </c>
      <c r="R15" s="924">
        <f>'Cijfer-totalen'!V27</f>
        <v>0</v>
      </c>
      <c r="S15" s="916">
        <f>'Cijfer-totalen'!W27</f>
        <v>0</v>
      </c>
    </row>
    <row r="16" spans="1:19" ht="13.5" customHeight="1" x14ac:dyDescent="0.25">
      <c r="A16" s="1021"/>
      <c r="B16" s="1020" t="s">
        <v>784</v>
      </c>
      <c r="C16" s="922" t="s">
        <v>943</v>
      </c>
      <c r="D16" s="925">
        <f>'Cijfer-totalen'!H28</f>
        <v>252567.33</v>
      </c>
      <c r="E16" s="917">
        <f>'Cijfer-totalen'!I28</f>
        <v>0</v>
      </c>
      <c r="F16" s="925">
        <f>'Cijfer-totalen'!J28</f>
        <v>301456.33</v>
      </c>
      <c r="G16" s="917">
        <f>'Cijfer-totalen'!K28</f>
        <v>28831.75</v>
      </c>
      <c r="H16" s="925">
        <f>'Cijfer-totalen'!L28</f>
        <v>269500</v>
      </c>
      <c r="I16" s="917">
        <f>'Cijfer-totalen'!M28</f>
        <v>0</v>
      </c>
      <c r="J16" s="925">
        <f>'Cijfer-totalen'!N28</f>
        <v>331484.47999999992</v>
      </c>
      <c r="K16" s="917">
        <f>'Cijfer-totalen'!O28</f>
        <v>32342.449999999997</v>
      </c>
      <c r="L16" s="925">
        <f>'Cijfer-totalen'!P28</f>
        <v>277307.14</v>
      </c>
      <c r="M16" s="917">
        <f>'Cijfer-totalen'!Q28</f>
        <v>0</v>
      </c>
      <c r="N16" s="1003">
        <f>'Cijfer-totalen'!R28</f>
        <v>523577.55000000005</v>
      </c>
      <c r="O16" s="1006">
        <f>'Cijfer-totalen'!S28</f>
        <v>263414.21000000002</v>
      </c>
      <c r="P16" s="925">
        <f>'Cijfer-totalen'!T28</f>
        <v>278500</v>
      </c>
      <c r="Q16" s="917">
        <f>'Cijfer-totalen'!U28</f>
        <v>0</v>
      </c>
      <c r="R16" s="925">
        <f>'Cijfer-totalen'!V28</f>
        <v>0</v>
      </c>
      <c r="S16" s="917">
        <f>'Cijfer-totalen'!W28</f>
        <v>0</v>
      </c>
    </row>
    <row r="17" spans="1:19" ht="13.5" customHeight="1" x14ac:dyDescent="0.25">
      <c r="A17" s="1021"/>
      <c r="B17" s="1018"/>
      <c r="C17" s="921" t="s">
        <v>1087</v>
      </c>
      <c r="D17" s="924">
        <f>'Cijfer-totalen'!H29</f>
        <v>19450</v>
      </c>
      <c r="E17" s="916">
        <f>'Cijfer-totalen'!I29</f>
        <v>0</v>
      </c>
      <c r="F17" s="924">
        <f>'Cijfer-totalen'!J29</f>
        <v>21646.1</v>
      </c>
      <c r="G17" s="916">
        <f>'Cijfer-totalen'!K29</f>
        <v>364.83000000000004</v>
      </c>
      <c r="H17" s="924">
        <f>'Cijfer-totalen'!L29</f>
        <v>19000</v>
      </c>
      <c r="I17" s="916">
        <f>'Cijfer-totalen'!M29</f>
        <v>0</v>
      </c>
      <c r="J17" s="924">
        <f>'Cijfer-totalen'!N29</f>
        <v>21543.1</v>
      </c>
      <c r="K17" s="916">
        <f>'Cijfer-totalen'!O29</f>
        <v>200.25</v>
      </c>
      <c r="L17" s="924">
        <f>'Cijfer-totalen'!P29</f>
        <v>22750</v>
      </c>
      <c r="M17" s="916">
        <f>'Cijfer-totalen'!Q29</f>
        <v>0</v>
      </c>
      <c r="N17" s="1002">
        <f>'Cijfer-totalen'!R29</f>
        <v>21316.390000000003</v>
      </c>
      <c r="O17" s="916">
        <f>'Cijfer-totalen'!S29</f>
        <v>0</v>
      </c>
      <c r="P17" s="924">
        <f>'Cijfer-totalen'!T29</f>
        <v>23250</v>
      </c>
      <c r="Q17" s="916">
        <f>'Cijfer-totalen'!U29</f>
        <v>0</v>
      </c>
      <c r="R17" s="924">
        <f>'Cijfer-totalen'!V29</f>
        <v>0</v>
      </c>
      <c r="S17" s="916">
        <f>'Cijfer-totalen'!W29</f>
        <v>0</v>
      </c>
    </row>
    <row r="18" spans="1:19" ht="13.5" customHeight="1" x14ac:dyDescent="0.25">
      <c r="A18" s="1021"/>
      <c r="B18" s="1018"/>
      <c r="C18" s="921" t="s">
        <v>1070</v>
      </c>
      <c r="D18" s="924">
        <f>'Cijfer-totalen'!H30-Administratie!H25-Administratie!H29</f>
        <v>19750</v>
      </c>
      <c r="E18" s="916">
        <f>'Cijfer-totalen'!I30-Administratie!I25-Administratie!I29</f>
        <v>329000</v>
      </c>
      <c r="F18" s="924">
        <f>'Cijfer-totalen'!J30-Administratie!J25-Administratie!J29</f>
        <v>33133.07</v>
      </c>
      <c r="G18" s="916">
        <f>'Cijfer-totalen'!K30-Administratie!K25-Administratie!K29</f>
        <v>374096.21000000008</v>
      </c>
      <c r="H18" s="924">
        <f>'Cijfer-totalen'!L30-Administratie!L25-Administratie!L29</f>
        <v>19750</v>
      </c>
      <c r="I18" s="916">
        <f>'Cijfer-totalen'!M30-Administratie!M25-Administratie!M29</f>
        <v>331400</v>
      </c>
      <c r="J18" s="924">
        <f>'Cijfer-totalen'!N30-Administratie!N25-Administratie!N29</f>
        <v>18021.22</v>
      </c>
      <c r="K18" s="916">
        <f>'Cijfer-totalen'!O30-Administratie!O25-Administratie!O29</f>
        <v>393105.31</v>
      </c>
      <c r="L18" s="924">
        <f>'Cijfer-totalen'!P30-Administratie!P25-Administratie!P29</f>
        <v>19750</v>
      </c>
      <c r="M18" s="916">
        <f>'Cijfer-totalen'!Q30-Administratie!Q25-Administratie!Q29</f>
        <v>323600</v>
      </c>
      <c r="N18" s="1002">
        <f>'Cijfer-totalen'!R30-Administratie!R25-Administratie!R29</f>
        <v>26031.23</v>
      </c>
      <c r="O18" s="1005">
        <f>'Cijfer-totalen'!S30-Administratie!S25-Administratie!S29</f>
        <v>418831.99</v>
      </c>
      <c r="P18" s="924">
        <f>'Cijfer-totalen'!T30-Administratie!T25-Administratie!T29</f>
        <v>19250</v>
      </c>
      <c r="Q18" s="916">
        <f>'Cijfer-totalen'!U30-Administratie!U25-Administratie!U29</f>
        <v>370000</v>
      </c>
      <c r="R18" s="924">
        <f>'Cijfer-totalen'!V30-Administratie!V25-Administratie!V29</f>
        <v>0</v>
      </c>
      <c r="S18" s="916">
        <f>'Cijfer-totalen'!W30-Administratie!W25-Administratie!W29</f>
        <v>0</v>
      </c>
    </row>
    <row r="19" spans="1:19" ht="13.5" customHeight="1" x14ac:dyDescent="0.25">
      <c r="A19" s="1021"/>
      <c r="B19" s="1018"/>
      <c r="C19" s="921" t="s">
        <v>1071</v>
      </c>
      <c r="D19" s="924">
        <f>'Cijfer-totalen'!H31</f>
        <v>13150</v>
      </c>
      <c r="E19" s="916">
        <f>'Cijfer-totalen'!I31</f>
        <v>0</v>
      </c>
      <c r="F19" s="924">
        <f>'Cijfer-totalen'!J31</f>
        <v>20281.129999999997</v>
      </c>
      <c r="G19" s="916">
        <f>'Cijfer-totalen'!K31</f>
        <v>2006.42</v>
      </c>
      <c r="H19" s="924">
        <f>'Cijfer-totalen'!L31</f>
        <v>13150</v>
      </c>
      <c r="I19" s="916">
        <f>'Cijfer-totalen'!M31</f>
        <v>0</v>
      </c>
      <c r="J19" s="924">
        <f>'Cijfer-totalen'!N31</f>
        <v>16384.47</v>
      </c>
      <c r="K19" s="916">
        <f>'Cijfer-totalen'!O31</f>
        <v>397.5</v>
      </c>
      <c r="L19" s="924">
        <f>'Cijfer-totalen'!P31</f>
        <v>20800</v>
      </c>
      <c r="M19" s="916">
        <f>'Cijfer-totalen'!Q31</f>
        <v>0</v>
      </c>
      <c r="N19" s="1002">
        <f>'Cijfer-totalen'!R31</f>
        <v>20481.23</v>
      </c>
      <c r="O19" s="1005">
        <f>'Cijfer-totalen'!S31</f>
        <v>191.51999999999998</v>
      </c>
      <c r="P19" s="924">
        <f>'Cijfer-totalen'!T31</f>
        <v>18400</v>
      </c>
      <c r="Q19" s="916">
        <f>'Cijfer-totalen'!U31</f>
        <v>0</v>
      </c>
      <c r="R19" s="924">
        <f>'Cijfer-totalen'!V31</f>
        <v>0</v>
      </c>
      <c r="S19" s="916">
        <f>'Cijfer-totalen'!W31</f>
        <v>0</v>
      </c>
    </row>
    <row r="20" spans="1:19" ht="13.5" customHeight="1" x14ac:dyDescent="0.25">
      <c r="A20" s="1021"/>
      <c r="B20" s="1019"/>
      <c r="C20" s="921" t="s">
        <v>1088</v>
      </c>
      <c r="D20" s="924">
        <f>'Cijfer-totalen'!H32</f>
        <v>500</v>
      </c>
      <c r="E20" s="916">
        <f>'Cijfer-totalen'!I32</f>
        <v>250</v>
      </c>
      <c r="F20" s="924">
        <f>'Cijfer-totalen'!J32</f>
        <v>192055.7</v>
      </c>
      <c r="G20" s="916">
        <f>'Cijfer-totalen'!K32</f>
        <v>151439.75</v>
      </c>
      <c r="H20" s="924">
        <f>'Cijfer-totalen'!L32</f>
        <v>0</v>
      </c>
      <c r="I20" s="916">
        <f>'Cijfer-totalen'!M32</f>
        <v>250</v>
      </c>
      <c r="J20" s="924">
        <f>'Cijfer-totalen'!N32</f>
        <v>15268.32</v>
      </c>
      <c r="K20" s="916">
        <f>'Cijfer-totalen'!O32</f>
        <v>3062.24</v>
      </c>
      <c r="L20" s="924">
        <f>'Cijfer-totalen'!P32</f>
        <v>850</v>
      </c>
      <c r="M20" s="916">
        <f>'Cijfer-totalen'!Q32</f>
        <v>250</v>
      </c>
      <c r="N20" s="1002">
        <f>'Cijfer-totalen'!R32</f>
        <v>57318.75</v>
      </c>
      <c r="O20" s="1005">
        <f>'Cijfer-totalen'!S32</f>
        <v>81995.850000000006</v>
      </c>
      <c r="P20" s="924">
        <f>'Cijfer-totalen'!T32</f>
        <v>12500</v>
      </c>
      <c r="Q20" s="916">
        <f>'Cijfer-totalen'!U32</f>
        <v>250</v>
      </c>
      <c r="R20" s="924">
        <f>'Cijfer-totalen'!V32</f>
        <v>0</v>
      </c>
      <c r="S20" s="916">
        <f>'Cijfer-totalen'!W32</f>
        <v>0</v>
      </c>
    </row>
    <row r="21" spans="1:19" ht="13.5" hidden="1" customHeight="1" thickBot="1" x14ac:dyDescent="0.3">
      <c r="A21" s="1021"/>
      <c r="B21" s="919" t="s">
        <v>1062</v>
      </c>
      <c r="C21" s="919"/>
      <c r="D21" s="926">
        <f t="shared" ref="D21:S21" si="0">SUM(D2:D20)</f>
        <v>603233.88</v>
      </c>
      <c r="E21" s="918">
        <f t="shared" si="0"/>
        <v>544228.5</v>
      </c>
      <c r="F21" s="926">
        <f t="shared" si="0"/>
        <v>859356.27</v>
      </c>
      <c r="G21" s="918">
        <f t="shared" si="0"/>
        <v>843781.33000000019</v>
      </c>
      <c r="H21" s="926">
        <f t="shared" si="0"/>
        <v>572327.78</v>
      </c>
      <c r="I21" s="918">
        <f t="shared" si="0"/>
        <v>443161.04000000004</v>
      </c>
      <c r="J21" s="926">
        <f t="shared" si="0"/>
        <v>632598.83999999985</v>
      </c>
      <c r="K21" s="918">
        <f t="shared" si="0"/>
        <v>569803.98</v>
      </c>
      <c r="L21" s="926">
        <f t="shared" si="0"/>
        <v>573302.14</v>
      </c>
      <c r="M21" s="918">
        <f t="shared" si="0"/>
        <v>424400</v>
      </c>
      <c r="N21" s="926">
        <f t="shared" si="0"/>
        <v>878842.54999999993</v>
      </c>
      <c r="O21" s="918">
        <f t="shared" si="0"/>
        <v>902136.68</v>
      </c>
      <c r="P21" s="926">
        <f t="shared" si="0"/>
        <v>474720</v>
      </c>
      <c r="Q21" s="918">
        <f t="shared" si="0"/>
        <v>451400</v>
      </c>
      <c r="R21" s="926">
        <f t="shared" si="0"/>
        <v>0</v>
      </c>
      <c r="S21" s="918">
        <f t="shared" si="0"/>
        <v>0</v>
      </c>
    </row>
    <row r="22" spans="1:19" ht="13.5" customHeight="1" x14ac:dyDescent="0.25">
      <c r="A22" s="5"/>
      <c r="B22" s="5"/>
      <c r="C22" s="5"/>
      <c r="D22" s="10"/>
      <c r="E22" s="10"/>
      <c r="F22" s="104"/>
      <c r="G22" s="105"/>
      <c r="H22" s="10"/>
      <c r="I22" s="10"/>
      <c r="J22" s="104"/>
      <c r="K22" s="105"/>
      <c r="L22" s="10"/>
      <c r="M22" s="10"/>
      <c r="N22" s="104"/>
      <c r="O22" s="105"/>
      <c r="P22" s="10"/>
      <c r="Q22" s="10"/>
      <c r="R22" s="104"/>
      <c r="S22" s="105"/>
    </row>
    <row r="23" spans="1:19" ht="13.5" hidden="1" customHeight="1" x14ac:dyDescent="0.25">
      <c r="A23" s="106"/>
      <c r="B23" s="106"/>
      <c r="C23" s="307" t="s">
        <v>1173</v>
      </c>
      <c r="D23" s="107">
        <f>E21-D21</f>
        <v>-59005.380000000005</v>
      </c>
      <c r="E23" s="107"/>
      <c r="F23" s="107">
        <f>G21-F21</f>
        <v>-15574.939999999828</v>
      </c>
      <c r="G23" s="108"/>
      <c r="H23" s="107">
        <f>I21-H21</f>
        <v>-129166.73999999999</v>
      </c>
      <c r="I23" s="107"/>
      <c r="J23" s="107">
        <f>K21-J21</f>
        <v>-62794.85999999987</v>
      </c>
      <c r="K23" s="108"/>
      <c r="L23" s="107">
        <f>M21-L21</f>
        <v>-148902.14000000001</v>
      </c>
      <c r="M23" s="107"/>
      <c r="N23" s="107">
        <f>O21-N21</f>
        <v>23294.130000000121</v>
      </c>
      <c r="O23" s="108"/>
      <c r="P23" s="107">
        <f>Q21-P21</f>
        <v>-23320</v>
      </c>
      <c r="Q23" s="107"/>
      <c r="R23" s="107">
        <f>S21-R21</f>
        <v>0</v>
      </c>
      <c r="S23" s="108"/>
    </row>
    <row r="24" spans="1:19" ht="13.5" customHeight="1" thickBot="1" x14ac:dyDescent="0.3">
      <c r="A24" s="106"/>
      <c r="B24" s="106"/>
      <c r="C24" s="106"/>
      <c r="D24" s="107"/>
      <c r="E24" s="107"/>
      <c r="F24" s="109"/>
      <c r="G24" s="108"/>
      <c r="H24" s="107"/>
      <c r="I24" s="107"/>
      <c r="J24" s="109"/>
      <c r="K24" s="108"/>
      <c r="L24" s="107"/>
      <c r="M24" s="107"/>
      <c r="N24" s="109"/>
      <c r="O24" s="108"/>
      <c r="P24" s="107"/>
      <c r="Q24" s="107"/>
      <c r="R24" s="109"/>
      <c r="S24" s="108"/>
    </row>
    <row r="25" spans="1:19" ht="13.5" customHeight="1" x14ac:dyDescent="0.25">
      <c r="A25" s="1022" t="s">
        <v>1089</v>
      </c>
      <c r="B25" s="106"/>
      <c r="C25" s="903" t="s">
        <v>1076</v>
      </c>
      <c r="D25" s="907">
        <f t="shared" ref="D25:D43" si="1">E2-D2</f>
        <v>-4500</v>
      </c>
      <c r="E25" s="908"/>
      <c r="F25" s="907">
        <f t="shared" ref="F25:F43" si="2">G2-F2</f>
        <v>-2144.4600000000009</v>
      </c>
      <c r="G25" s="899"/>
      <c r="H25" s="907">
        <f t="shared" ref="H25:H43" si="3">I2-H2</f>
        <v>-4500</v>
      </c>
      <c r="I25" s="908"/>
      <c r="J25" s="907">
        <f t="shared" ref="J25:J43" si="4">K2-J2</f>
        <v>-6801.4900000000016</v>
      </c>
      <c r="K25" s="1007"/>
      <c r="L25" s="907">
        <f t="shared" ref="L25:L43" si="5">M2-L2</f>
        <v>-4300</v>
      </c>
      <c r="M25" s="1010"/>
      <c r="N25" s="907">
        <f t="shared" ref="N25:N43" si="6">O2-N2</f>
        <v>-1427.2800000000061</v>
      </c>
      <c r="O25" s="1007"/>
      <c r="P25" s="907">
        <f t="shared" ref="P25:P43" si="7">Q2-P2</f>
        <v>-800</v>
      </c>
      <c r="Q25" s="1010"/>
      <c r="R25" s="907">
        <f t="shared" ref="R25:R43" si="8">S2-R2</f>
        <v>0</v>
      </c>
      <c r="S25" s="899"/>
    </row>
    <row r="26" spans="1:19" ht="13.5" customHeight="1" x14ac:dyDescent="0.25">
      <c r="A26" s="1022"/>
      <c r="B26" s="106"/>
      <c r="C26" s="904" t="s">
        <v>1077</v>
      </c>
      <c r="D26" s="909">
        <f t="shared" si="1"/>
        <v>-30500</v>
      </c>
      <c r="E26" s="910"/>
      <c r="F26" s="909">
        <f t="shared" si="2"/>
        <v>-10374.26</v>
      </c>
      <c r="G26" s="900"/>
      <c r="H26" s="909">
        <f t="shared" si="3"/>
        <v>-33900</v>
      </c>
      <c r="I26" s="910"/>
      <c r="J26" s="909">
        <f t="shared" si="4"/>
        <v>-15387.059999999998</v>
      </c>
      <c r="K26" s="1008"/>
      <c r="L26" s="909">
        <f t="shared" si="5"/>
        <v>-29700</v>
      </c>
      <c r="M26" s="1011"/>
      <c r="N26" s="909">
        <f t="shared" si="6"/>
        <v>-17721.100000000002</v>
      </c>
      <c r="O26" s="1008"/>
      <c r="P26" s="909">
        <f t="shared" si="7"/>
        <v>-14650</v>
      </c>
      <c r="Q26" s="1011"/>
      <c r="R26" s="909">
        <f t="shared" si="8"/>
        <v>0</v>
      </c>
      <c r="S26" s="900"/>
    </row>
    <row r="27" spans="1:19" ht="13.5" customHeight="1" x14ac:dyDescent="0.25">
      <c r="A27" s="1022"/>
      <c r="B27" s="106"/>
      <c r="C27" s="904" t="s">
        <v>1078</v>
      </c>
      <c r="D27" s="909">
        <f t="shared" si="1"/>
        <v>-11400</v>
      </c>
      <c r="E27" s="910"/>
      <c r="F27" s="909">
        <f t="shared" si="2"/>
        <v>-1849.7599999999998</v>
      </c>
      <c r="G27" s="900"/>
      <c r="H27" s="909">
        <f t="shared" si="3"/>
        <v>-13500</v>
      </c>
      <c r="I27" s="910"/>
      <c r="J27" s="909">
        <f t="shared" si="4"/>
        <v>-1985.4800000000014</v>
      </c>
      <c r="K27" s="1008"/>
      <c r="L27" s="909">
        <f t="shared" si="5"/>
        <v>-7000</v>
      </c>
      <c r="M27" s="1011"/>
      <c r="N27" s="909">
        <f t="shared" si="6"/>
        <v>-598.35000000000036</v>
      </c>
      <c r="O27" s="1008"/>
      <c r="P27" s="909">
        <f t="shared" si="7"/>
        <v>-3450</v>
      </c>
      <c r="Q27" s="1011"/>
      <c r="R27" s="909">
        <f t="shared" si="8"/>
        <v>0</v>
      </c>
      <c r="S27" s="900"/>
    </row>
    <row r="28" spans="1:19" ht="13.5" customHeight="1" x14ac:dyDescent="0.25">
      <c r="A28" s="1022"/>
      <c r="B28" s="106"/>
      <c r="C28" s="904" t="s">
        <v>1079</v>
      </c>
      <c r="D28" s="909">
        <f t="shared" si="1"/>
        <v>-8550</v>
      </c>
      <c r="E28" s="910"/>
      <c r="F28" s="909">
        <f t="shared" si="2"/>
        <v>3890.1899999999996</v>
      </c>
      <c r="G28" s="900"/>
      <c r="H28" s="909">
        <f t="shared" si="3"/>
        <v>-9421.739999999998</v>
      </c>
      <c r="I28" s="910"/>
      <c r="J28" s="909">
        <f t="shared" si="4"/>
        <v>-208.88</v>
      </c>
      <c r="K28" s="1008"/>
      <c r="L28" s="909">
        <f t="shared" si="5"/>
        <v>-10000</v>
      </c>
      <c r="M28" s="1011"/>
      <c r="N28" s="909">
        <f t="shared" si="6"/>
        <v>-15046.81</v>
      </c>
      <c r="O28" s="1008"/>
      <c r="P28" s="909">
        <f t="shared" si="7"/>
        <v>-3900</v>
      </c>
      <c r="Q28" s="1011"/>
      <c r="R28" s="909">
        <f t="shared" si="8"/>
        <v>0</v>
      </c>
      <c r="S28" s="900"/>
    </row>
    <row r="29" spans="1:19" ht="13.5" customHeight="1" x14ac:dyDescent="0.25">
      <c r="A29" s="1022"/>
      <c r="B29" s="106"/>
      <c r="C29" s="904" t="s">
        <v>1080</v>
      </c>
      <c r="D29" s="909">
        <f t="shared" si="1"/>
        <v>-8950</v>
      </c>
      <c r="E29" s="910"/>
      <c r="F29" s="909">
        <f t="shared" si="2"/>
        <v>-2266.3500000000004</v>
      </c>
      <c r="G29" s="900"/>
      <c r="H29" s="909">
        <f t="shared" si="3"/>
        <v>-7500</v>
      </c>
      <c r="I29" s="910"/>
      <c r="J29" s="909">
        <f t="shared" si="4"/>
        <v>-4560.1899999999996</v>
      </c>
      <c r="K29" s="1008"/>
      <c r="L29" s="909">
        <f t="shared" si="5"/>
        <v>-6750</v>
      </c>
      <c r="M29" s="1011"/>
      <c r="N29" s="909">
        <f t="shared" si="6"/>
        <v>-3437.55</v>
      </c>
      <c r="O29" s="1008"/>
      <c r="P29" s="909">
        <f t="shared" si="7"/>
        <v>-5750</v>
      </c>
      <c r="Q29" s="1011"/>
      <c r="R29" s="909">
        <f t="shared" si="8"/>
        <v>0</v>
      </c>
      <c r="S29" s="900"/>
    </row>
    <row r="30" spans="1:19" ht="13.5" customHeight="1" x14ac:dyDescent="0.25">
      <c r="A30" s="1022"/>
      <c r="B30" s="106"/>
      <c r="C30" s="904" t="s">
        <v>1081</v>
      </c>
      <c r="D30" s="909">
        <f t="shared" si="1"/>
        <v>-10070</v>
      </c>
      <c r="E30" s="910"/>
      <c r="F30" s="909">
        <f t="shared" si="2"/>
        <v>-4647.9299999999994</v>
      </c>
      <c r="G30" s="900"/>
      <c r="H30" s="909">
        <f t="shared" si="3"/>
        <v>-12070</v>
      </c>
      <c r="I30" s="910"/>
      <c r="J30" s="909">
        <f t="shared" si="4"/>
        <v>-4508.96</v>
      </c>
      <c r="K30" s="1008"/>
      <c r="L30" s="909">
        <f t="shared" si="5"/>
        <v>-10420</v>
      </c>
      <c r="M30" s="1011"/>
      <c r="N30" s="909">
        <f t="shared" si="6"/>
        <v>-10350.640000000001</v>
      </c>
      <c r="O30" s="1008"/>
      <c r="P30" s="909">
        <f t="shared" si="7"/>
        <v>-3520</v>
      </c>
      <c r="Q30" s="1011"/>
      <c r="R30" s="909">
        <f t="shared" si="8"/>
        <v>0</v>
      </c>
      <c r="S30" s="900"/>
    </row>
    <row r="31" spans="1:19" ht="13.5" customHeight="1" x14ac:dyDescent="0.25">
      <c r="A31" s="1022"/>
      <c r="B31" s="106"/>
      <c r="C31" s="904" t="s">
        <v>1082</v>
      </c>
      <c r="D31" s="909">
        <f t="shared" si="1"/>
        <v>-6025</v>
      </c>
      <c r="E31" s="910"/>
      <c r="F31" s="909">
        <f t="shared" si="2"/>
        <v>49629.2</v>
      </c>
      <c r="G31" s="900"/>
      <c r="H31" s="909">
        <f t="shared" si="3"/>
        <v>-6025</v>
      </c>
      <c r="I31" s="910"/>
      <c r="J31" s="909">
        <f t="shared" si="4"/>
        <v>-5325.0500000000029</v>
      </c>
      <c r="K31" s="1008"/>
      <c r="L31" s="909">
        <f t="shared" si="5"/>
        <v>-6025</v>
      </c>
      <c r="M31" s="1011"/>
      <c r="N31" s="909">
        <f t="shared" si="6"/>
        <v>-4172.59</v>
      </c>
      <c r="O31" s="1008"/>
      <c r="P31" s="909">
        <f t="shared" si="7"/>
        <v>-4000</v>
      </c>
      <c r="Q31" s="1011"/>
      <c r="R31" s="909">
        <f t="shared" si="8"/>
        <v>0</v>
      </c>
      <c r="S31" s="900"/>
    </row>
    <row r="32" spans="1:19" ht="13.5" customHeight="1" x14ac:dyDescent="0.25">
      <c r="A32" s="1022"/>
      <c r="B32" s="106"/>
      <c r="C32" s="904" t="s">
        <v>1083</v>
      </c>
      <c r="D32" s="909">
        <f t="shared" si="1"/>
        <v>-16500</v>
      </c>
      <c r="E32" s="910"/>
      <c r="F32" s="909">
        <f t="shared" si="2"/>
        <v>-51386.270000000004</v>
      </c>
      <c r="G32" s="900"/>
      <c r="H32" s="909">
        <f t="shared" si="3"/>
        <v>-37800</v>
      </c>
      <c r="I32" s="910"/>
      <c r="J32" s="909">
        <f t="shared" si="4"/>
        <v>-49886.75</v>
      </c>
      <c r="K32" s="1008"/>
      <c r="L32" s="909">
        <f t="shared" si="5"/>
        <v>-36000</v>
      </c>
      <c r="M32" s="1011"/>
      <c r="N32" s="909">
        <f t="shared" si="6"/>
        <v>-39359.969999999987</v>
      </c>
      <c r="O32" s="1008"/>
      <c r="P32" s="909">
        <f t="shared" si="7"/>
        <v>-4000</v>
      </c>
      <c r="Q32" s="1011"/>
      <c r="R32" s="909">
        <f t="shared" si="8"/>
        <v>0</v>
      </c>
      <c r="S32" s="900"/>
    </row>
    <row r="33" spans="1:19" ht="13.5" customHeight="1" x14ac:dyDescent="0.25">
      <c r="A33" s="1022"/>
      <c r="B33" s="106"/>
      <c r="C33" s="904" t="s">
        <v>1084</v>
      </c>
      <c r="D33" s="909">
        <f t="shared" si="1"/>
        <v>0</v>
      </c>
      <c r="E33" s="910"/>
      <c r="F33" s="909">
        <f t="shared" si="2"/>
        <v>0</v>
      </c>
      <c r="G33" s="900"/>
      <c r="H33" s="909">
        <f t="shared" si="3"/>
        <v>0</v>
      </c>
      <c r="I33" s="910"/>
      <c r="J33" s="909">
        <f t="shared" si="4"/>
        <v>0</v>
      </c>
      <c r="K33" s="1008"/>
      <c r="L33" s="909">
        <f t="shared" si="5"/>
        <v>0</v>
      </c>
      <c r="M33" s="1011"/>
      <c r="N33" s="909">
        <f t="shared" si="6"/>
        <v>0</v>
      </c>
      <c r="O33" s="1008"/>
      <c r="P33" s="909">
        <f t="shared" si="7"/>
        <v>0</v>
      </c>
      <c r="Q33" s="1011"/>
      <c r="R33" s="909">
        <f t="shared" si="8"/>
        <v>0</v>
      </c>
      <c r="S33" s="900"/>
    </row>
    <row r="34" spans="1:19" ht="13.5" customHeight="1" x14ac:dyDescent="0.25">
      <c r="A34" s="1022"/>
      <c r="B34" s="106"/>
      <c r="C34" s="904" t="s">
        <v>1085</v>
      </c>
      <c r="D34" s="909">
        <f t="shared" si="1"/>
        <v>0</v>
      </c>
      <c r="E34" s="910"/>
      <c r="F34" s="909">
        <f t="shared" si="2"/>
        <v>0</v>
      </c>
      <c r="G34" s="900"/>
      <c r="H34" s="909">
        <f t="shared" si="3"/>
        <v>0</v>
      </c>
      <c r="I34" s="910"/>
      <c r="J34" s="909">
        <f t="shared" si="4"/>
        <v>0</v>
      </c>
      <c r="K34" s="1008"/>
      <c r="L34" s="909">
        <f t="shared" si="5"/>
        <v>0</v>
      </c>
      <c r="M34" s="1011"/>
      <c r="N34" s="909">
        <f t="shared" si="6"/>
        <v>0</v>
      </c>
      <c r="O34" s="1008"/>
      <c r="P34" s="909">
        <f t="shared" si="7"/>
        <v>0</v>
      </c>
      <c r="Q34" s="1011"/>
      <c r="R34" s="909">
        <f t="shared" si="8"/>
        <v>0</v>
      </c>
      <c r="S34" s="900"/>
    </row>
    <row r="35" spans="1:19" ht="13.5" customHeight="1" x14ac:dyDescent="0.25">
      <c r="A35" s="1022"/>
      <c r="B35" s="106"/>
      <c r="C35" s="904" t="s">
        <v>794</v>
      </c>
      <c r="D35" s="909">
        <f t="shared" si="1"/>
        <v>0</v>
      </c>
      <c r="E35" s="910"/>
      <c r="F35" s="909">
        <f t="shared" si="2"/>
        <v>0</v>
      </c>
      <c r="G35" s="900"/>
      <c r="H35" s="909">
        <f t="shared" si="3"/>
        <v>0</v>
      </c>
      <c r="I35" s="910"/>
      <c r="J35" s="909">
        <f t="shared" si="4"/>
        <v>0</v>
      </c>
      <c r="K35" s="1008"/>
      <c r="L35" s="909">
        <f t="shared" si="5"/>
        <v>0</v>
      </c>
      <c r="M35" s="1011"/>
      <c r="N35" s="909">
        <f t="shared" si="6"/>
        <v>0</v>
      </c>
      <c r="O35" s="1008"/>
      <c r="P35" s="909">
        <f t="shared" si="7"/>
        <v>0</v>
      </c>
      <c r="Q35" s="1011"/>
      <c r="R35" s="909">
        <f t="shared" si="8"/>
        <v>0</v>
      </c>
      <c r="S35" s="900"/>
    </row>
    <row r="36" spans="1:19" ht="13.5" customHeight="1" x14ac:dyDescent="0.25">
      <c r="A36" s="1022"/>
      <c r="B36" s="106"/>
      <c r="C36" s="904" t="s">
        <v>826</v>
      </c>
      <c r="D36" s="909">
        <f t="shared" si="1"/>
        <v>0</v>
      </c>
      <c r="E36" s="910"/>
      <c r="F36" s="909">
        <f t="shared" si="2"/>
        <v>0</v>
      </c>
      <c r="G36" s="900"/>
      <c r="H36" s="909">
        <f t="shared" si="3"/>
        <v>0</v>
      </c>
      <c r="I36" s="910"/>
      <c r="J36" s="909">
        <f t="shared" si="4"/>
        <v>0</v>
      </c>
      <c r="K36" s="1008"/>
      <c r="L36" s="909">
        <f t="shared" si="5"/>
        <v>0</v>
      </c>
      <c r="M36" s="1011"/>
      <c r="N36" s="909">
        <f t="shared" si="6"/>
        <v>0</v>
      </c>
      <c r="O36" s="1008"/>
      <c r="P36" s="909">
        <f t="shared" si="7"/>
        <v>0</v>
      </c>
      <c r="Q36" s="1011"/>
      <c r="R36" s="909">
        <f t="shared" si="8"/>
        <v>0</v>
      </c>
      <c r="S36" s="900"/>
    </row>
    <row r="37" spans="1:19" ht="13.5" customHeight="1" x14ac:dyDescent="0.25">
      <c r="A37" s="1022"/>
      <c r="B37" s="106"/>
      <c r="C37" s="904" t="s">
        <v>841</v>
      </c>
      <c r="D37" s="909">
        <f t="shared" si="1"/>
        <v>-800</v>
      </c>
      <c r="E37" s="910"/>
      <c r="F37" s="909">
        <f t="shared" si="2"/>
        <v>-170.65</v>
      </c>
      <c r="G37" s="900"/>
      <c r="H37" s="909">
        <f t="shared" si="3"/>
        <v>-800</v>
      </c>
      <c r="I37" s="910"/>
      <c r="J37" s="909">
        <f t="shared" si="4"/>
        <v>-300</v>
      </c>
      <c r="K37" s="1008"/>
      <c r="L37" s="909">
        <f t="shared" si="5"/>
        <v>-2050</v>
      </c>
      <c r="M37" s="1011"/>
      <c r="N37" s="909">
        <f t="shared" si="6"/>
        <v>-300</v>
      </c>
      <c r="O37" s="1008"/>
      <c r="P37" s="909">
        <f t="shared" si="7"/>
        <v>-1400</v>
      </c>
      <c r="Q37" s="1011"/>
      <c r="R37" s="909">
        <f t="shared" si="8"/>
        <v>0</v>
      </c>
      <c r="S37" s="900"/>
    </row>
    <row r="38" spans="1:19" ht="13.5" customHeight="1" x14ac:dyDescent="0.25">
      <c r="A38" s="1022"/>
      <c r="B38" s="106"/>
      <c r="C38" s="904" t="s">
        <v>1086</v>
      </c>
      <c r="D38" s="909">
        <f t="shared" si="1"/>
        <v>14456.950000000004</v>
      </c>
      <c r="E38" s="910"/>
      <c r="F38" s="909">
        <f t="shared" si="2"/>
        <v>15578.720000000001</v>
      </c>
      <c r="G38" s="900"/>
      <c r="H38" s="909">
        <f t="shared" si="3"/>
        <v>-13900</v>
      </c>
      <c r="I38" s="910"/>
      <c r="J38" s="909">
        <f t="shared" si="4"/>
        <v>-237.16</v>
      </c>
      <c r="K38" s="1008"/>
      <c r="L38" s="909">
        <f t="shared" si="5"/>
        <v>-19050</v>
      </c>
      <c r="M38" s="1011"/>
      <c r="N38" s="909">
        <f t="shared" si="6"/>
        <v>0</v>
      </c>
      <c r="O38" s="1008"/>
      <c r="P38" s="909">
        <f t="shared" si="7"/>
        <v>-200</v>
      </c>
      <c r="Q38" s="1011"/>
      <c r="R38" s="909">
        <f t="shared" si="8"/>
        <v>0</v>
      </c>
      <c r="S38" s="900"/>
    </row>
    <row r="39" spans="1:19" ht="13.5" customHeight="1" x14ac:dyDescent="0.25">
      <c r="A39" s="1022"/>
      <c r="B39" s="106"/>
      <c r="C39" s="904" t="s">
        <v>943</v>
      </c>
      <c r="D39" s="909">
        <f t="shared" si="1"/>
        <v>-252567.33</v>
      </c>
      <c r="E39" s="910"/>
      <c r="F39" s="909">
        <f t="shared" si="2"/>
        <v>-272624.58</v>
      </c>
      <c r="G39" s="900"/>
      <c r="H39" s="909">
        <f t="shared" si="3"/>
        <v>-269500</v>
      </c>
      <c r="I39" s="910"/>
      <c r="J39" s="909">
        <f t="shared" si="4"/>
        <v>-299142.02999999991</v>
      </c>
      <c r="K39" s="1008"/>
      <c r="L39" s="909">
        <f t="shared" si="5"/>
        <v>-277307.14</v>
      </c>
      <c r="M39" s="1011"/>
      <c r="N39" s="909">
        <f t="shared" si="6"/>
        <v>-260163.34000000003</v>
      </c>
      <c r="O39" s="1008"/>
      <c r="P39" s="909">
        <f t="shared" si="7"/>
        <v>-278500</v>
      </c>
      <c r="Q39" s="1011"/>
      <c r="R39" s="909">
        <f t="shared" si="8"/>
        <v>0</v>
      </c>
      <c r="S39" s="900"/>
    </row>
    <row r="40" spans="1:19" ht="13.5" customHeight="1" x14ac:dyDescent="0.25">
      <c r="A40" s="1022"/>
      <c r="B40" s="106"/>
      <c r="C40" s="904" t="s">
        <v>1087</v>
      </c>
      <c r="D40" s="909">
        <f t="shared" si="1"/>
        <v>-19450</v>
      </c>
      <c r="E40" s="910"/>
      <c r="F40" s="909">
        <f t="shared" si="2"/>
        <v>-21281.269999999997</v>
      </c>
      <c r="G40" s="900"/>
      <c r="H40" s="909">
        <f t="shared" si="3"/>
        <v>-19000</v>
      </c>
      <c r="I40" s="910"/>
      <c r="J40" s="909">
        <f t="shared" si="4"/>
        <v>-21342.85</v>
      </c>
      <c r="K40" s="1008"/>
      <c r="L40" s="909">
        <f t="shared" si="5"/>
        <v>-22750</v>
      </c>
      <c r="M40" s="1011"/>
      <c r="N40" s="909">
        <f t="shared" si="6"/>
        <v>-21316.390000000003</v>
      </c>
      <c r="O40" s="1008"/>
      <c r="P40" s="909">
        <f t="shared" si="7"/>
        <v>-23250</v>
      </c>
      <c r="Q40" s="1011"/>
      <c r="R40" s="909">
        <f t="shared" si="8"/>
        <v>0</v>
      </c>
      <c r="S40" s="900"/>
    </row>
    <row r="41" spans="1:19" ht="13.5" customHeight="1" x14ac:dyDescent="0.25">
      <c r="A41" s="1022"/>
      <c r="B41" s="106"/>
      <c r="C41" s="904" t="s">
        <v>1070</v>
      </c>
      <c r="D41" s="909">
        <f t="shared" si="1"/>
        <v>309250</v>
      </c>
      <c r="E41" s="910"/>
      <c r="F41" s="909">
        <f t="shared" si="2"/>
        <v>340963.14000000007</v>
      </c>
      <c r="G41" s="900"/>
      <c r="H41" s="909">
        <f t="shared" si="3"/>
        <v>311650</v>
      </c>
      <c r="I41" s="910"/>
      <c r="J41" s="909">
        <f t="shared" si="4"/>
        <v>375084.08999999997</v>
      </c>
      <c r="K41" s="1008"/>
      <c r="L41" s="909">
        <f t="shared" si="5"/>
        <v>303850</v>
      </c>
      <c r="M41" s="1011"/>
      <c r="N41" s="909">
        <f t="shared" si="6"/>
        <v>392800.76</v>
      </c>
      <c r="O41" s="1008"/>
      <c r="P41" s="909">
        <f t="shared" si="7"/>
        <v>350750</v>
      </c>
      <c r="Q41" s="1011"/>
      <c r="R41" s="909">
        <f t="shared" si="8"/>
        <v>0</v>
      </c>
      <c r="S41" s="900"/>
    </row>
    <row r="42" spans="1:19" ht="13.5" customHeight="1" x14ac:dyDescent="0.25">
      <c r="A42" s="1022"/>
      <c r="B42" s="106"/>
      <c r="C42" s="904" t="s">
        <v>1071</v>
      </c>
      <c r="D42" s="909">
        <f t="shared" si="1"/>
        <v>-13150</v>
      </c>
      <c r="E42" s="910"/>
      <c r="F42" s="909">
        <f t="shared" si="2"/>
        <v>-18274.71</v>
      </c>
      <c r="G42" s="900"/>
      <c r="H42" s="909">
        <f t="shared" si="3"/>
        <v>-13150</v>
      </c>
      <c r="I42" s="910"/>
      <c r="J42" s="909">
        <f t="shared" si="4"/>
        <v>-15986.970000000001</v>
      </c>
      <c r="K42" s="1008"/>
      <c r="L42" s="909">
        <f t="shared" si="5"/>
        <v>-20800</v>
      </c>
      <c r="M42" s="1011"/>
      <c r="N42" s="909">
        <f t="shared" si="6"/>
        <v>-20289.71</v>
      </c>
      <c r="O42" s="1008"/>
      <c r="P42" s="909">
        <f t="shared" si="7"/>
        <v>-18400</v>
      </c>
      <c r="Q42" s="1011"/>
      <c r="R42" s="909">
        <f t="shared" si="8"/>
        <v>0</v>
      </c>
      <c r="S42" s="900"/>
    </row>
    <row r="43" spans="1:19" ht="13.5" customHeight="1" x14ac:dyDescent="0.25">
      <c r="A43" s="1022"/>
      <c r="B43" s="106"/>
      <c r="C43" s="905" t="s">
        <v>1088</v>
      </c>
      <c r="D43" s="911">
        <f t="shared" si="1"/>
        <v>-250</v>
      </c>
      <c r="E43" s="912"/>
      <c r="F43" s="911">
        <f t="shared" si="2"/>
        <v>-40615.950000000012</v>
      </c>
      <c r="G43" s="901"/>
      <c r="H43" s="911">
        <f t="shared" si="3"/>
        <v>250</v>
      </c>
      <c r="I43" s="912"/>
      <c r="J43" s="911">
        <f t="shared" si="4"/>
        <v>-12206.08</v>
      </c>
      <c r="K43" s="1009"/>
      <c r="L43" s="911">
        <f t="shared" si="5"/>
        <v>-600</v>
      </c>
      <c r="M43" s="1012"/>
      <c r="N43" s="911">
        <f t="shared" si="6"/>
        <v>24677.100000000006</v>
      </c>
      <c r="O43" s="1009"/>
      <c r="P43" s="911">
        <f t="shared" si="7"/>
        <v>-12250</v>
      </c>
      <c r="Q43" s="1012"/>
      <c r="R43" s="911">
        <f t="shared" si="8"/>
        <v>0</v>
      </c>
      <c r="S43" s="901"/>
    </row>
    <row r="44" spans="1:19" ht="13.5" hidden="1" customHeight="1" thickBot="1" x14ac:dyDescent="0.3">
      <c r="A44" s="1022"/>
      <c r="B44" s="106"/>
      <c r="C44" s="906" t="s">
        <v>1062</v>
      </c>
      <c r="D44" s="913">
        <f>SUM(D25:D43)</f>
        <v>-59005.380000000005</v>
      </c>
      <c r="E44" s="914"/>
      <c r="F44" s="913">
        <f>SUM(F25:F43)</f>
        <v>-15574.939999999981</v>
      </c>
      <c r="G44" s="902"/>
      <c r="H44" s="913">
        <f>SUM(H25:H43)</f>
        <v>-129166.73999999999</v>
      </c>
      <c r="I44" s="914"/>
      <c r="J44" s="913">
        <f>SUM(J25:J43)</f>
        <v>-62794.859999999942</v>
      </c>
      <c r="K44" s="902"/>
      <c r="L44" s="913">
        <f>SUM(L25:L43)</f>
        <v>-148902.14000000001</v>
      </c>
      <c r="M44" s="914"/>
      <c r="N44" s="913">
        <f>SUM(N25:N43)</f>
        <v>23294.129999999997</v>
      </c>
      <c r="O44" s="902"/>
      <c r="P44" s="913">
        <f>SUM(P25:P43)</f>
        <v>-23320</v>
      </c>
      <c r="Q44" s="914"/>
      <c r="R44" s="913">
        <f>SUM(R25:R43)</f>
        <v>0</v>
      </c>
      <c r="S44" s="902"/>
    </row>
    <row r="45" spans="1:19" ht="13.5" customHeight="1" x14ac:dyDescent="0.25">
      <c r="A45" s="5"/>
      <c r="B45" s="5"/>
      <c r="C45" s="5"/>
      <c r="D45" s="10"/>
      <c r="E45" s="10"/>
      <c r="F45" s="104"/>
      <c r="G45" s="105"/>
      <c r="H45" s="10"/>
      <c r="I45" s="10"/>
      <c r="J45" s="104"/>
      <c r="K45" s="105"/>
      <c r="L45" s="10"/>
      <c r="M45" s="10"/>
      <c r="N45" s="104"/>
      <c r="O45" s="105"/>
      <c r="P45" s="10"/>
      <c r="Q45" s="10"/>
      <c r="R45" s="104"/>
      <c r="S45" s="105"/>
    </row>
    <row r="46" spans="1:19" ht="13.5" customHeight="1" x14ac:dyDescent="0.25"/>
    <row r="47" spans="1:19" ht="13.5" customHeight="1" x14ac:dyDescent="0.25"/>
    <row r="48" spans="1:19"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sheetData>
  <mergeCells count="4">
    <mergeCell ref="B2:B15"/>
    <mergeCell ref="B16:B20"/>
    <mergeCell ref="A2:A21"/>
    <mergeCell ref="A25:A44"/>
  </mergeCells>
  <conditionalFormatting sqref="D23:S44">
    <cfRule type="cellIs" dxfId="1" priority="1" operator="greaterThan">
      <formula>0</formula>
    </cfRule>
    <cfRule type="cellIs" dxfId="0" priority="2" operator="lessThan">
      <formula>0</formula>
    </cfRule>
  </conditionalFormatting>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D1000"/>
  <sheetViews>
    <sheetView zoomScale="120" zoomScaleNormal="120" workbookViewId="0">
      <pane ySplit="1" topLeftCell="A2" activePane="bottomLeft" state="frozen"/>
      <selection pane="bottomLeft"/>
    </sheetView>
  </sheetViews>
  <sheetFormatPr defaultColWidth="14.42578125" defaultRowHeight="15" customHeight="1" x14ac:dyDescent="0.25"/>
  <cols>
    <col min="1" max="1" width="17.42578125" customWidth="1"/>
    <col min="2" max="2" width="12" customWidth="1"/>
    <col min="3" max="4" width="8.7109375" customWidth="1"/>
    <col min="5" max="5" width="21.140625" customWidth="1"/>
    <col min="6" max="29" width="9" hidden="1" customWidth="1"/>
    <col min="30" max="30" width="20.42578125" customWidth="1"/>
  </cols>
  <sheetData>
    <row r="1" spans="1:30" ht="99" customHeight="1" thickTop="1" x14ac:dyDescent="0.25">
      <c r="A1" s="1" t="s">
        <v>0</v>
      </c>
      <c r="B1" s="2" t="s">
        <v>1</v>
      </c>
      <c r="C1" s="2" t="s">
        <v>2</v>
      </c>
      <c r="D1" s="2" t="s">
        <v>3</v>
      </c>
      <c r="E1" s="2" t="s">
        <v>4</v>
      </c>
      <c r="F1" s="2" t="s">
        <v>5</v>
      </c>
      <c r="G1" s="2" t="s">
        <v>6</v>
      </c>
      <c r="H1" s="3" t="s">
        <v>7</v>
      </c>
      <c r="I1" s="3" t="s">
        <v>8</v>
      </c>
      <c r="J1" s="4" t="s">
        <v>9</v>
      </c>
      <c r="K1" s="4" t="s">
        <v>10</v>
      </c>
      <c r="L1" s="3" t="s">
        <v>11</v>
      </c>
      <c r="M1" s="3" t="s">
        <v>12</v>
      </c>
      <c r="N1" s="4" t="s">
        <v>13</v>
      </c>
      <c r="O1" s="4" t="s">
        <v>14</v>
      </c>
      <c r="P1" s="3" t="s">
        <v>15</v>
      </c>
      <c r="Q1" s="3" t="s">
        <v>16</v>
      </c>
      <c r="R1" s="4" t="s">
        <v>17</v>
      </c>
      <c r="S1" s="4" t="s">
        <v>18</v>
      </c>
      <c r="T1" s="3" t="s">
        <v>19</v>
      </c>
      <c r="U1" s="3" t="s">
        <v>20</v>
      </c>
      <c r="V1" s="4" t="s">
        <v>21</v>
      </c>
      <c r="W1" s="4" t="s">
        <v>22</v>
      </c>
      <c r="X1" s="2" t="s">
        <v>23</v>
      </c>
      <c r="Y1" s="2" t="s">
        <v>24</v>
      </c>
      <c r="Z1" s="2" t="s">
        <v>25</v>
      </c>
      <c r="AA1" s="2" t="s">
        <v>26</v>
      </c>
      <c r="AB1" s="2" t="s">
        <v>27</v>
      </c>
      <c r="AC1" s="2" t="s">
        <v>28</v>
      </c>
      <c r="AD1" s="2" t="s">
        <v>29</v>
      </c>
    </row>
    <row r="2" spans="1:30" ht="13.5" customHeight="1" x14ac:dyDescent="0.25">
      <c r="A2" s="110" t="s">
        <v>1090</v>
      </c>
      <c r="B2" s="5"/>
      <c r="C2" s="5"/>
      <c r="D2" s="5"/>
      <c r="E2" s="5"/>
      <c r="F2" s="5"/>
      <c r="G2" s="5"/>
      <c r="H2" s="6"/>
      <c r="I2" s="6"/>
      <c r="J2" s="7"/>
      <c r="K2" s="8"/>
      <c r="L2" s="6"/>
      <c r="M2" s="6"/>
      <c r="N2" s="7"/>
      <c r="O2" s="8"/>
      <c r="P2" s="6"/>
      <c r="Q2" s="6"/>
      <c r="R2" s="7"/>
      <c r="S2" s="8"/>
      <c r="T2" s="6"/>
      <c r="U2" s="6"/>
      <c r="V2" s="7"/>
      <c r="W2" s="8"/>
      <c r="X2" s="5"/>
      <c r="Y2" s="5"/>
      <c r="Z2" s="5"/>
      <c r="AA2" s="5"/>
      <c r="AB2" s="5"/>
      <c r="AC2" s="5"/>
      <c r="AD2" s="9"/>
    </row>
    <row r="3" spans="1:30" ht="13.5" customHeight="1" x14ac:dyDescent="0.25">
      <c r="A3" s="5"/>
      <c r="B3" s="5" t="s">
        <v>943</v>
      </c>
      <c r="C3" s="5"/>
      <c r="D3" s="5"/>
      <c r="E3" s="5"/>
      <c r="F3" s="5"/>
      <c r="G3" s="5"/>
      <c r="H3" s="6"/>
      <c r="I3" s="6"/>
      <c r="J3" s="7"/>
      <c r="K3" s="8"/>
      <c r="L3" s="6"/>
      <c r="M3" s="6"/>
      <c r="N3" s="7"/>
      <c r="O3" s="8"/>
      <c r="P3" s="6"/>
      <c r="Q3" s="6"/>
      <c r="R3" s="7"/>
      <c r="S3" s="8"/>
      <c r="T3" s="6"/>
      <c r="U3" s="6"/>
      <c r="V3" s="7"/>
      <c r="W3" s="8"/>
      <c r="X3" s="5"/>
      <c r="Y3" s="5"/>
      <c r="Z3" s="5"/>
      <c r="AA3" s="5"/>
      <c r="AB3" s="5"/>
      <c r="AC3" s="5"/>
      <c r="AD3" s="9"/>
    </row>
    <row r="4" spans="1:30" ht="13.5" customHeight="1" x14ac:dyDescent="0.25">
      <c r="A4" s="5"/>
      <c r="B4" s="5"/>
      <c r="C4" s="5" t="s">
        <v>1091</v>
      </c>
      <c r="D4" s="5"/>
      <c r="E4" s="5"/>
      <c r="F4" s="5"/>
      <c r="G4" s="5"/>
      <c r="H4" s="6"/>
      <c r="I4" s="6"/>
      <c r="J4" s="7"/>
      <c r="K4" s="8"/>
      <c r="L4" s="6"/>
      <c r="M4" s="6"/>
      <c r="N4" s="7"/>
      <c r="O4" s="8"/>
      <c r="P4" s="6"/>
      <c r="Q4" s="6"/>
      <c r="R4" s="7"/>
      <c r="S4" s="8"/>
      <c r="T4" s="6"/>
      <c r="U4" s="6"/>
      <c r="V4" s="7"/>
      <c r="W4" s="8"/>
      <c r="X4" s="5"/>
      <c r="Y4" s="5"/>
      <c r="Z4" s="5"/>
      <c r="AA4" s="5"/>
      <c r="AB4" s="5"/>
      <c r="AC4" s="5"/>
      <c r="AD4" s="9" t="s">
        <v>146</v>
      </c>
    </row>
    <row r="5" spans="1:30" ht="13.5" customHeight="1" x14ac:dyDescent="0.25">
      <c r="A5" s="5"/>
      <c r="B5" s="5"/>
      <c r="C5" s="5" t="s">
        <v>1092</v>
      </c>
      <c r="D5" s="5"/>
      <c r="E5" s="5"/>
      <c r="F5" s="5"/>
      <c r="G5" s="5"/>
      <c r="H5" s="6"/>
      <c r="I5" s="6"/>
      <c r="J5" s="7"/>
      <c r="K5" s="8"/>
      <c r="L5" s="6"/>
      <c r="M5" s="6"/>
      <c r="N5" s="7"/>
      <c r="O5" s="8"/>
      <c r="P5" s="6"/>
      <c r="Q5" s="6"/>
      <c r="R5" s="7"/>
      <c r="S5" s="8"/>
      <c r="T5" s="6"/>
      <c r="U5" s="6"/>
      <c r="V5" s="7"/>
      <c r="W5" s="8"/>
      <c r="X5" s="5"/>
      <c r="Y5" s="5"/>
      <c r="Z5" s="5"/>
      <c r="AA5" s="5"/>
      <c r="AB5" s="5"/>
      <c r="AC5" s="5"/>
      <c r="AD5" s="9" t="s">
        <v>146</v>
      </c>
    </row>
    <row r="6" spans="1:30" ht="13.5" customHeight="1" x14ac:dyDescent="0.25">
      <c r="A6" s="5"/>
      <c r="B6" s="5"/>
      <c r="C6" s="5"/>
      <c r="D6" s="5"/>
      <c r="E6" s="5" t="s">
        <v>1093</v>
      </c>
      <c r="F6" s="5"/>
      <c r="G6" s="5"/>
      <c r="H6" s="6"/>
      <c r="I6" s="6"/>
      <c r="J6" s="7"/>
      <c r="K6" s="8"/>
      <c r="L6" s="6"/>
      <c r="M6" s="6"/>
      <c r="N6" s="7"/>
      <c r="O6" s="8"/>
      <c r="P6" s="6"/>
      <c r="Q6" s="6"/>
      <c r="R6" s="7"/>
      <c r="S6" s="8"/>
      <c r="T6" s="6"/>
      <c r="U6" s="6"/>
      <c r="V6" s="7"/>
      <c r="W6" s="8"/>
      <c r="X6" s="5"/>
      <c r="Y6" s="5"/>
      <c r="Z6" s="5"/>
      <c r="AA6" s="5"/>
      <c r="AB6" s="5"/>
      <c r="AC6" s="5"/>
      <c r="AD6" s="9" t="s">
        <v>146</v>
      </c>
    </row>
    <row r="7" spans="1:30" ht="13.5" customHeight="1" x14ac:dyDescent="0.25">
      <c r="A7" s="5"/>
      <c r="B7" s="5"/>
      <c r="C7" s="5" t="s">
        <v>1094</v>
      </c>
      <c r="D7" s="5"/>
      <c r="E7" s="5"/>
      <c r="F7" s="5"/>
      <c r="G7" s="5"/>
      <c r="H7" s="6"/>
      <c r="I7" s="6"/>
      <c r="J7" s="7"/>
      <c r="K7" s="8"/>
      <c r="L7" s="6"/>
      <c r="M7" s="6"/>
      <c r="N7" s="7"/>
      <c r="O7" s="8"/>
      <c r="P7" s="6"/>
      <c r="Q7" s="6"/>
      <c r="R7" s="7"/>
      <c r="S7" s="8"/>
      <c r="T7" s="6"/>
      <c r="U7" s="6"/>
      <c r="V7" s="7"/>
      <c r="W7" s="8"/>
      <c r="X7" s="5"/>
      <c r="Y7" s="5"/>
      <c r="Z7" s="5"/>
      <c r="AA7" s="5"/>
      <c r="AB7" s="5"/>
      <c r="AC7" s="5"/>
      <c r="AD7" s="9" t="s">
        <v>146</v>
      </c>
    </row>
    <row r="8" spans="1:30" ht="13.5" customHeight="1" x14ac:dyDescent="0.25">
      <c r="A8" s="5"/>
      <c r="B8" s="5"/>
      <c r="C8" s="5"/>
      <c r="D8" s="5"/>
      <c r="E8" s="5" t="s">
        <v>1095</v>
      </c>
      <c r="F8" s="5"/>
      <c r="G8" s="5"/>
      <c r="H8" s="6"/>
      <c r="I8" s="6"/>
      <c r="J8" s="7"/>
      <c r="K8" s="8"/>
      <c r="L8" s="6"/>
      <c r="M8" s="6"/>
      <c r="N8" s="7"/>
      <c r="O8" s="8"/>
      <c r="P8" s="6"/>
      <c r="Q8" s="6"/>
      <c r="R8" s="7"/>
      <c r="S8" s="8"/>
      <c r="T8" s="6"/>
      <c r="U8" s="6"/>
      <c r="V8" s="7"/>
      <c r="W8" s="8"/>
      <c r="X8" s="5"/>
      <c r="Y8" s="5"/>
      <c r="Z8" s="5"/>
      <c r="AA8" s="5"/>
      <c r="AB8" s="5"/>
      <c r="AC8" s="5"/>
      <c r="AD8" s="9" t="s">
        <v>146</v>
      </c>
    </row>
    <row r="9" spans="1:30" ht="13.5" customHeight="1" x14ac:dyDescent="0.25">
      <c r="A9" s="5"/>
      <c r="B9" s="5"/>
      <c r="C9" s="5" t="s">
        <v>1096</v>
      </c>
      <c r="D9" s="5"/>
      <c r="E9" s="5"/>
      <c r="F9" s="5"/>
      <c r="G9" s="5"/>
      <c r="H9" s="6"/>
      <c r="I9" s="6"/>
      <c r="J9" s="7"/>
      <c r="K9" s="8"/>
      <c r="L9" s="6"/>
      <c r="M9" s="6"/>
      <c r="N9" s="7"/>
      <c r="O9" s="8"/>
      <c r="P9" s="6"/>
      <c r="Q9" s="6"/>
      <c r="R9" s="7"/>
      <c r="S9" s="8"/>
      <c r="T9" s="6"/>
      <c r="U9" s="6"/>
      <c r="V9" s="7"/>
      <c r="W9" s="8"/>
      <c r="X9" s="5"/>
      <c r="Y9" s="5"/>
      <c r="Z9" s="5"/>
      <c r="AA9" s="5"/>
      <c r="AB9" s="5"/>
      <c r="AC9" s="5"/>
      <c r="AD9" s="9" t="s">
        <v>146</v>
      </c>
    </row>
    <row r="10" spans="1:30" ht="13.5" customHeight="1" x14ac:dyDescent="0.25">
      <c r="A10" s="5"/>
      <c r="B10" s="5"/>
      <c r="C10" s="5" t="s">
        <v>1097</v>
      </c>
      <c r="D10" s="5"/>
      <c r="E10" s="5"/>
      <c r="F10" s="5"/>
      <c r="G10" s="5"/>
      <c r="H10" s="6"/>
      <c r="I10" s="6"/>
      <c r="J10" s="7"/>
      <c r="K10" s="8"/>
      <c r="L10" s="6"/>
      <c r="M10" s="6"/>
      <c r="N10" s="7"/>
      <c r="O10" s="8"/>
      <c r="P10" s="6"/>
      <c r="Q10" s="6"/>
      <c r="R10" s="7"/>
      <c r="S10" s="8"/>
      <c r="T10" s="6"/>
      <c r="U10" s="6"/>
      <c r="V10" s="7"/>
      <c r="W10" s="8"/>
      <c r="X10" s="5"/>
      <c r="Y10" s="5"/>
      <c r="Z10" s="5"/>
      <c r="AA10" s="5"/>
      <c r="AB10" s="5"/>
      <c r="AC10" s="5"/>
      <c r="AD10" s="9" t="s">
        <v>134</v>
      </c>
    </row>
    <row r="11" spans="1:30" ht="13.5" customHeight="1" x14ac:dyDescent="0.25">
      <c r="A11" s="5"/>
      <c r="B11" s="5"/>
      <c r="C11" s="5"/>
      <c r="D11" s="5"/>
      <c r="E11" s="5" t="s">
        <v>1098</v>
      </c>
      <c r="F11" s="5"/>
      <c r="G11" s="5"/>
      <c r="H11" s="6"/>
      <c r="I11" s="6"/>
      <c r="J11" s="7"/>
      <c r="K11" s="8"/>
      <c r="L11" s="6"/>
      <c r="M11" s="6"/>
      <c r="N11" s="7"/>
      <c r="O11" s="8"/>
      <c r="P11" s="6"/>
      <c r="Q11" s="6"/>
      <c r="R11" s="7"/>
      <c r="S11" s="8"/>
      <c r="T11" s="6"/>
      <c r="U11" s="6"/>
      <c r="V11" s="7"/>
      <c r="W11" s="8"/>
      <c r="X11" s="5"/>
      <c r="Y11" s="5"/>
      <c r="Z11" s="5"/>
      <c r="AA11" s="5"/>
      <c r="AB11" s="5"/>
      <c r="AC11" s="5"/>
      <c r="AD11" s="9" t="s">
        <v>134</v>
      </c>
    </row>
    <row r="12" spans="1:30" ht="13.5" customHeight="1" x14ac:dyDescent="0.25">
      <c r="A12" s="5"/>
      <c r="B12" s="5"/>
      <c r="C12" s="5" t="s">
        <v>1099</v>
      </c>
      <c r="D12" s="5"/>
      <c r="E12" s="5"/>
      <c r="F12" s="5"/>
      <c r="G12" s="5"/>
      <c r="H12" s="6"/>
      <c r="I12" s="6"/>
      <c r="J12" s="7"/>
      <c r="K12" s="8"/>
      <c r="L12" s="6"/>
      <c r="M12" s="6"/>
      <c r="N12" s="7"/>
      <c r="O12" s="8"/>
      <c r="P12" s="6"/>
      <c r="Q12" s="6"/>
      <c r="R12" s="7"/>
      <c r="S12" s="8"/>
      <c r="T12" s="6"/>
      <c r="U12" s="6"/>
      <c r="V12" s="7"/>
      <c r="W12" s="8"/>
      <c r="X12" s="5"/>
      <c r="Y12" s="5"/>
      <c r="Z12" s="5"/>
      <c r="AA12" s="5"/>
      <c r="AB12" s="5"/>
      <c r="AC12" s="5"/>
      <c r="AD12" s="9" t="s">
        <v>134</v>
      </c>
    </row>
    <row r="13" spans="1:30" ht="13.5" customHeight="1" x14ac:dyDescent="0.25">
      <c r="A13" s="5"/>
      <c r="B13" s="5"/>
      <c r="C13" s="5" t="s">
        <v>1100</v>
      </c>
      <c r="D13" s="5"/>
      <c r="E13" s="5"/>
      <c r="F13" s="5"/>
      <c r="G13" s="5"/>
      <c r="H13" s="6"/>
      <c r="I13" s="6"/>
      <c r="J13" s="7"/>
      <c r="K13" s="8"/>
      <c r="L13" s="6"/>
      <c r="M13" s="6"/>
      <c r="N13" s="7"/>
      <c r="O13" s="8"/>
      <c r="P13" s="6"/>
      <c r="Q13" s="6"/>
      <c r="R13" s="7"/>
      <c r="S13" s="8"/>
      <c r="T13" s="6"/>
      <c r="U13" s="6"/>
      <c r="V13" s="7"/>
      <c r="W13" s="8"/>
      <c r="X13" s="5"/>
      <c r="Y13" s="5"/>
      <c r="Z13" s="5"/>
      <c r="AA13" s="5"/>
      <c r="AB13" s="5"/>
      <c r="AC13" s="5"/>
      <c r="AD13" s="9" t="s">
        <v>134</v>
      </c>
    </row>
    <row r="14" spans="1:30" ht="13.5" customHeight="1" x14ac:dyDescent="0.25">
      <c r="A14" s="5"/>
      <c r="B14" s="5"/>
      <c r="C14" s="5"/>
      <c r="D14" s="5"/>
      <c r="E14" s="5"/>
      <c r="F14" s="5"/>
      <c r="G14" s="5"/>
      <c r="H14" s="6"/>
      <c r="I14" s="6"/>
      <c r="J14" s="7"/>
      <c r="K14" s="8"/>
      <c r="L14" s="6"/>
      <c r="M14" s="6"/>
      <c r="N14" s="7"/>
      <c r="O14" s="8"/>
      <c r="P14" s="6"/>
      <c r="Q14" s="6"/>
      <c r="R14" s="7"/>
      <c r="S14" s="8"/>
      <c r="T14" s="6"/>
      <c r="U14" s="6"/>
      <c r="V14" s="7"/>
      <c r="W14" s="8"/>
      <c r="X14" s="5"/>
      <c r="Y14" s="5"/>
      <c r="Z14" s="5"/>
      <c r="AA14" s="5"/>
      <c r="AB14" s="5"/>
      <c r="AC14" s="5"/>
      <c r="AD14" s="9"/>
    </row>
    <row r="15" spans="1:30" ht="13.5" customHeight="1" x14ac:dyDescent="0.25">
      <c r="A15" s="111"/>
      <c r="B15" s="111"/>
      <c r="C15" s="111"/>
      <c r="D15" s="111"/>
      <c r="E15" s="111"/>
      <c r="F15" s="111"/>
      <c r="G15" s="111"/>
      <c r="H15" s="112"/>
      <c r="I15" s="112"/>
      <c r="J15" s="113"/>
      <c r="K15" s="114"/>
      <c r="L15" s="112"/>
      <c r="M15" s="112"/>
      <c r="N15" s="113"/>
      <c r="O15" s="114"/>
      <c r="P15" s="112"/>
      <c r="Q15" s="112"/>
      <c r="R15" s="113"/>
      <c r="S15" s="114"/>
      <c r="T15" s="112"/>
      <c r="U15" s="112"/>
      <c r="V15" s="113"/>
      <c r="W15" s="114"/>
      <c r="X15" s="111"/>
      <c r="Y15" s="111"/>
      <c r="Z15" s="111"/>
      <c r="AA15" s="896"/>
      <c r="AB15" s="896"/>
      <c r="AC15" s="111"/>
      <c r="AD15" s="115"/>
    </row>
    <row r="16" spans="1:30" ht="13.5" customHeight="1" x14ac:dyDescent="0.25">
      <c r="A16" s="5"/>
      <c r="B16" s="5" t="s">
        <v>1022</v>
      </c>
      <c r="C16" s="5"/>
      <c r="D16" s="5"/>
      <c r="E16" s="5"/>
      <c r="F16" s="5"/>
      <c r="G16" s="5"/>
      <c r="H16" s="6"/>
      <c r="I16" s="6"/>
      <c r="J16" s="7"/>
      <c r="K16" s="8"/>
      <c r="L16" s="6"/>
      <c r="M16" s="6"/>
      <c r="N16" s="7"/>
      <c r="O16" s="8"/>
      <c r="P16" s="6"/>
      <c r="Q16" s="6"/>
      <c r="R16" s="7"/>
      <c r="S16" s="8"/>
      <c r="T16" s="6"/>
      <c r="U16" s="6"/>
      <c r="V16" s="7"/>
      <c r="W16" s="8"/>
      <c r="X16" s="5"/>
      <c r="Y16" s="5"/>
      <c r="Z16" s="5"/>
      <c r="AA16" s="5"/>
      <c r="AB16" s="5"/>
      <c r="AC16" s="5"/>
      <c r="AD16" s="9"/>
    </row>
    <row r="17" spans="1:30" ht="13.5" customHeight="1" x14ac:dyDescent="0.25">
      <c r="A17" s="5"/>
      <c r="B17" s="5"/>
      <c r="C17" s="5" t="s">
        <v>1101</v>
      </c>
      <c r="D17" s="5"/>
      <c r="E17" s="5"/>
      <c r="F17" s="5"/>
      <c r="G17" s="5"/>
      <c r="H17" s="6"/>
      <c r="I17" s="6"/>
      <c r="J17" s="7"/>
      <c r="K17" s="8"/>
      <c r="L17" s="6"/>
      <c r="M17" s="6"/>
      <c r="N17" s="7"/>
      <c r="O17" s="8"/>
      <c r="P17" s="6"/>
      <c r="Q17" s="6"/>
      <c r="R17" s="7"/>
      <c r="S17" s="8"/>
      <c r="T17" s="6"/>
      <c r="U17" s="6"/>
      <c r="V17" s="7"/>
      <c r="W17" s="8"/>
      <c r="X17" s="5"/>
      <c r="Y17" s="5"/>
      <c r="Z17" s="5"/>
      <c r="AA17" s="5"/>
      <c r="AB17" s="5"/>
      <c r="AC17" s="5"/>
      <c r="AD17" s="9" t="s">
        <v>146</v>
      </c>
    </row>
    <row r="18" spans="1:30" ht="13.5" customHeight="1" x14ac:dyDescent="0.25">
      <c r="A18" s="5"/>
      <c r="B18" s="5"/>
      <c r="C18" s="5"/>
      <c r="D18" s="5"/>
      <c r="E18" s="5" t="s">
        <v>1103</v>
      </c>
      <c r="F18" s="5"/>
      <c r="G18" s="5"/>
      <c r="H18" s="6"/>
      <c r="I18" s="6"/>
      <c r="J18" s="7"/>
      <c r="K18" s="8"/>
      <c r="L18" s="6"/>
      <c r="M18" s="6"/>
      <c r="N18" s="7"/>
      <c r="O18" s="8"/>
      <c r="P18" s="6"/>
      <c r="Q18" s="6"/>
      <c r="R18" s="7"/>
      <c r="S18" s="8"/>
      <c r="T18" s="6"/>
      <c r="U18" s="6"/>
      <c r="V18" s="7"/>
      <c r="W18" s="8"/>
      <c r="X18" s="5"/>
      <c r="Y18" s="5"/>
      <c r="Z18" s="5"/>
      <c r="AA18" s="5"/>
      <c r="AB18" s="5"/>
      <c r="AC18" s="5"/>
      <c r="AD18" s="9" t="s">
        <v>146</v>
      </c>
    </row>
    <row r="19" spans="1:30" ht="13.5" customHeight="1" x14ac:dyDescent="0.25">
      <c r="A19" s="5"/>
      <c r="B19" s="5"/>
      <c r="C19" s="5" t="s">
        <v>1104</v>
      </c>
      <c r="D19" s="5"/>
      <c r="E19" s="5"/>
      <c r="F19" s="5"/>
      <c r="G19" s="5"/>
      <c r="H19" s="6"/>
      <c r="I19" s="6"/>
      <c r="J19" s="7"/>
      <c r="K19" s="8"/>
      <c r="L19" s="6"/>
      <c r="M19" s="6"/>
      <c r="N19" s="7"/>
      <c r="O19" s="8"/>
      <c r="P19" s="6"/>
      <c r="Q19" s="6"/>
      <c r="R19" s="7"/>
      <c r="S19" s="8"/>
      <c r="T19" s="6"/>
      <c r="U19" s="6"/>
      <c r="V19" s="7"/>
      <c r="W19" s="8"/>
      <c r="X19" s="5"/>
      <c r="Y19" s="5"/>
      <c r="Z19" s="5"/>
      <c r="AA19" s="5"/>
      <c r="AB19" s="5"/>
      <c r="AC19" s="5"/>
      <c r="AD19" s="9" t="s">
        <v>146</v>
      </c>
    </row>
    <row r="20" spans="1:30" ht="13.5" customHeight="1" x14ac:dyDescent="0.25">
      <c r="A20" s="5"/>
      <c r="B20" s="5"/>
      <c r="C20" s="5"/>
      <c r="D20" s="5"/>
      <c r="E20" s="5" t="s">
        <v>1105</v>
      </c>
      <c r="F20" s="5"/>
      <c r="G20" s="5"/>
      <c r="H20" s="6"/>
      <c r="I20" s="6"/>
      <c r="J20" s="7"/>
      <c r="K20" s="8"/>
      <c r="L20" s="6"/>
      <c r="M20" s="6"/>
      <c r="N20" s="7"/>
      <c r="O20" s="8"/>
      <c r="P20" s="6"/>
      <c r="Q20" s="6"/>
      <c r="R20" s="7"/>
      <c r="S20" s="8"/>
      <c r="T20" s="6"/>
      <c r="U20" s="6"/>
      <c r="V20" s="7"/>
      <c r="W20" s="8"/>
      <c r="X20" s="5"/>
      <c r="Y20" s="5"/>
      <c r="Z20" s="5"/>
      <c r="AA20" s="5"/>
      <c r="AB20" s="5"/>
      <c r="AC20" s="5"/>
      <c r="AD20" s="9" t="s">
        <v>146</v>
      </c>
    </row>
    <row r="21" spans="1:30" ht="13.5" customHeight="1" x14ac:dyDescent="0.25">
      <c r="A21" s="5"/>
      <c r="B21" s="5"/>
      <c r="C21" s="5" t="s">
        <v>1106</v>
      </c>
      <c r="D21" s="5"/>
      <c r="E21" s="5"/>
      <c r="F21" s="5"/>
      <c r="G21" s="5"/>
      <c r="H21" s="6"/>
      <c r="I21" s="6"/>
      <c r="J21" s="7"/>
      <c r="K21" s="8"/>
      <c r="L21" s="6"/>
      <c r="M21" s="6"/>
      <c r="N21" s="7"/>
      <c r="O21" s="8"/>
      <c r="P21" s="6"/>
      <c r="Q21" s="6"/>
      <c r="R21" s="7"/>
      <c r="S21" s="8"/>
      <c r="T21" s="6"/>
      <c r="U21" s="6"/>
      <c r="V21" s="7"/>
      <c r="W21" s="8"/>
      <c r="X21" s="5"/>
      <c r="Y21" s="5"/>
      <c r="Z21" s="5"/>
      <c r="AA21" s="5"/>
      <c r="AB21" s="5"/>
      <c r="AC21" s="5"/>
      <c r="AD21" s="9" t="s">
        <v>146</v>
      </c>
    </row>
    <row r="22" spans="1:30" ht="13.5" customHeight="1" x14ac:dyDescent="0.25">
      <c r="A22" s="5"/>
      <c r="B22" s="5"/>
      <c r="C22" s="5"/>
      <c r="D22" s="5"/>
      <c r="E22" s="5" t="s">
        <v>1107</v>
      </c>
      <c r="F22" s="5"/>
      <c r="G22" s="5"/>
      <c r="H22" s="6"/>
      <c r="I22" s="6"/>
      <c r="J22" s="7"/>
      <c r="K22" s="8"/>
      <c r="L22" s="6"/>
      <c r="M22" s="6"/>
      <c r="N22" s="7"/>
      <c r="O22" s="8"/>
      <c r="P22" s="6"/>
      <c r="Q22" s="6"/>
      <c r="R22" s="7"/>
      <c r="S22" s="8"/>
      <c r="T22" s="6"/>
      <c r="U22" s="6"/>
      <c r="V22" s="7"/>
      <c r="W22" s="8"/>
      <c r="X22" s="5"/>
      <c r="Y22" s="5"/>
      <c r="Z22" s="5"/>
      <c r="AA22" s="5"/>
      <c r="AB22" s="5"/>
      <c r="AC22" s="5"/>
      <c r="AD22" s="9" t="s">
        <v>146</v>
      </c>
    </row>
    <row r="23" spans="1:30" ht="13.5" customHeight="1" x14ac:dyDescent="0.25">
      <c r="A23" s="5"/>
      <c r="B23" s="5"/>
      <c r="C23" s="5"/>
      <c r="D23" s="5"/>
      <c r="E23" s="5" t="s">
        <v>1108</v>
      </c>
      <c r="F23" s="5"/>
      <c r="G23" s="5"/>
      <c r="H23" s="6"/>
      <c r="I23" s="6"/>
      <c r="J23" s="7"/>
      <c r="K23" s="8"/>
      <c r="L23" s="6"/>
      <c r="M23" s="6"/>
      <c r="N23" s="7"/>
      <c r="O23" s="8"/>
      <c r="P23" s="6"/>
      <c r="Q23" s="6"/>
      <c r="R23" s="7"/>
      <c r="S23" s="8"/>
      <c r="T23" s="6"/>
      <c r="U23" s="6"/>
      <c r="V23" s="7"/>
      <c r="W23" s="8"/>
      <c r="X23" s="5"/>
      <c r="Y23" s="5"/>
      <c r="Z23" s="5"/>
      <c r="AA23" s="5"/>
      <c r="AB23" s="5"/>
      <c r="AC23" s="5"/>
      <c r="AD23" s="9" t="s">
        <v>146</v>
      </c>
    </row>
    <row r="24" spans="1:30" ht="13.5" customHeight="1" x14ac:dyDescent="0.25">
      <c r="A24" s="5"/>
      <c r="B24" s="5"/>
      <c r="C24" s="5"/>
      <c r="D24" s="5"/>
      <c r="E24" s="5" t="s">
        <v>1109</v>
      </c>
      <c r="F24" s="5"/>
      <c r="G24" s="5"/>
      <c r="H24" s="6"/>
      <c r="I24" s="6"/>
      <c r="J24" s="7"/>
      <c r="K24" s="8"/>
      <c r="L24" s="6"/>
      <c r="M24" s="6"/>
      <c r="N24" s="7"/>
      <c r="O24" s="8"/>
      <c r="P24" s="6"/>
      <c r="Q24" s="6"/>
      <c r="R24" s="7"/>
      <c r="S24" s="8"/>
      <c r="T24" s="6"/>
      <c r="U24" s="6"/>
      <c r="V24" s="7"/>
      <c r="W24" s="8"/>
      <c r="X24" s="5"/>
      <c r="Y24" s="5"/>
      <c r="Z24" s="5"/>
      <c r="AA24" s="5"/>
      <c r="AB24" s="5"/>
      <c r="AC24" s="5"/>
      <c r="AD24" s="9" t="s">
        <v>146</v>
      </c>
    </row>
    <row r="25" spans="1:30" ht="13.5" customHeight="1" x14ac:dyDescent="0.25">
      <c r="A25" s="5"/>
      <c r="B25" s="5"/>
      <c r="C25" s="5" t="s">
        <v>1110</v>
      </c>
      <c r="D25" s="5"/>
      <c r="E25" s="5"/>
      <c r="F25" s="5"/>
      <c r="G25" s="5"/>
      <c r="H25" s="6"/>
      <c r="I25" s="6"/>
      <c r="J25" s="7"/>
      <c r="K25" s="8"/>
      <c r="L25" s="6"/>
      <c r="M25" s="6"/>
      <c r="N25" s="7"/>
      <c r="O25" s="8"/>
      <c r="P25" s="6"/>
      <c r="Q25" s="6"/>
      <c r="R25" s="7"/>
      <c r="S25" s="8"/>
      <c r="T25" s="6"/>
      <c r="U25" s="6"/>
      <c r="V25" s="7"/>
      <c r="W25" s="8"/>
      <c r="X25" s="5"/>
      <c r="Y25" s="5"/>
      <c r="Z25" s="5"/>
      <c r="AA25" s="5"/>
      <c r="AB25" s="5"/>
      <c r="AC25" s="5"/>
      <c r="AD25" s="9" t="s">
        <v>146</v>
      </c>
    </row>
    <row r="26" spans="1:30" ht="13.5" customHeight="1" x14ac:dyDescent="0.25">
      <c r="A26" s="5"/>
      <c r="B26" s="5"/>
      <c r="C26" s="5" t="s">
        <v>1111</v>
      </c>
      <c r="D26" s="5"/>
      <c r="E26" s="5"/>
      <c r="F26" s="5"/>
      <c r="G26" s="5"/>
      <c r="H26" s="6"/>
      <c r="I26" s="6"/>
      <c r="J26" s="7"/>
      <c r="K26" s="8"/>
      <c r="L26" s="6"/>
      <c r="M26" s="6"/>
      <c r="N26" s="7"/>
      <c r="O26" s="8"/>
      <c r="P26" s="6"/>
      <c r="Q26" s="6"/>
      <c r="R26" s="7"/>
      <c r="S26" s="8"/>
      <c r="T26" s="6"/>
      <c r="U26" s="6"/>
      <c r="V26" s="7"/>
      <c r="W26" s="8"/>
      <c r="X26" s="5"/>
      <c r="Y26" s="5"/>
      <c r="Z26" s="5"/>
      <c r="AA26" s="5"/>
      <c r="AB26" s="5"/>
      <c r="AC26" s="5"/>
      <c r="AD26" s="9" t="s">
        <v>146</v>
      </c>
    </row>
    <row r="27" spans="1:30" ht="13.5" customHeight="1" x14ac:dyDescent="0.25">
      <c r="A27" s="5"/>
      <c r="B27" s="5"/>
      <c r="C27" s="5" t="s">
        <v>1112</v>
      </c>
      <c r="D27" s="5"/>
      <c r="E27" s="5"/>
      <c r="F27" s="5"/>
      <c r="G27" s="5"/>
      <c r="H27" s="6"/>
      <c r="I27" s="6"/>
      <c r="J27" s="7"/>
      <c r="K27" s="8"/>
      <c r="L27" s="6"/>
      <c r="M27" s="6"/>
      <c r="N27" s="7"/>
      <c r="O27" s="8"/>
      <c r="P27" s="6"/>
      <c r="Q27" s="6"/>
      <c r="R27" s="7"/>
      <c r="S27" s="8"/>
      <c r="T27" s="6"/>
      <c r="U27" s="6"/>
      <c r="V27" s="7"/>
      <c r="W27" s="8"/>
      <c r="X27" s="5"/>
      <c r="Y27" s="5"/>
      <c r="Z27" s="5"/>
      <c r="AA27" s="5"/>
      <c r="AB27" s="5"/>
      <c r="AC27" s="5"/>
      <c r="AD27" s="9" t="s">
        <v>146</v>
      </c>
    </row>
    <row r="28" spans="1:30" ht="13.5" customHeight="1" x14ac:dyDescent="0.25">
      <c r="A28" s="5"/>
      <c r="B28" s="5"/>
      <c r="C28" s="5" t="s">
        <v>1113</v>
      </c>
      <c r="D28" s="5"/>
      <c r="E28" s="5"/>
      <c r="F28" s="5"/>
      <c r="G28" s="5"/>
      <c r="H28" s="6"/>
      <c r="I28" s="6"/>
      <c r="J28" s="7"/>
      <c r="K28" s="8"/>
      <c r="L28" s="6"/>
      <c r="M28" s="6"/>
      <c r="N28" s="7"/>
      <c r="O28" s="8"/>
      <c r="P28" s="6"/>
      <c r="Q28" s="6"/>
      <c r="R28" s="7"/>
      <c r="S28" s="8"/>
      <c r="T28" s="6"/>
      <c r="U28" s="6"/>
      <c r="V28" s="7"/>
      <c r="W28" s="8"/>
      <c r="X28" s="5"/>
      <c r="Y28" s="5"/>
      <c r="Z28" s="5"/>
      <c r="AA28" s="5"/>
      <c r="AB28" s="5"/>
      <c r="AC28" s="5"/>
      <c r="AD28" s="9" t="s">
        <v>146</v>
      </c>
    </row>
    <row r="29" spans="1:30" ht="13.5" customHeight="1" x14ac:dyDescent="0.25">
      <c r="A29" s="5"/>
      <c r="B29" s="5"/>
      <c r="C29" s="5" t="s">
        <v>1114</v>
      </c>
      <c r="D29" s="5"/>
      <c r="E29" s="5"/>
      <c r="F29" s="5"/>
      <c r="G29" s="5"/>
      <c r="H29" s="6"/>
      <c r="I29" s="6"/>
      <c r="J29" s="7"/>
      <c r="K29" s="8"/>
      <c r="L29" s="6"/>
      <c r="M29" s="6"/>
      <c r="N29" s="7"/>
      <c r="O29" s="8"/>
      <c r="P29" s="6"/>
      <c r="Q29" s="6"/>
      <c r="R29" s="7"/>
      <c r="S29" s="8"/>
      <c r="T29" s="6"/>
      <c r="U29" s="6"/>
      <c r="V29" s="7"/>
      <c r="W29" s="8"/>
      <c r="X29" s="5"/>
      <c r="Y29" s="5"/>
      <c r="Z29" s="5"/>
      <c r="AA29" s="5"/>
      <c r="AB29" s="5"/>
      <c r="AC29" s="5"/>
      <c r="AD29" s="9" t="s">
        <v>1102</v>
      </c>
    </row>
    <row r="30" spans="1:30" ht="13.5" customHeight="1" x14ac:dyDescent="0.25">
      <c r="A30" s="5"/>
      <c r="B30" s="5"/>
      <c r="C30" s="5"/>
      <c r="D30" s="5"/>
      <c r="E30" s="5"/>
      <c r="F30" s="5"/>
      <c r="G30" s="5"/>
      <c r="H30" s="6"/>
      <c r="I30" s="6"/>
      <c r="J30" s="7"/>
      <c r="K30" s="8"/>
      <c r="L30" s="6"/>
      <c r="M30" s="6"/>
      <c r="N30" s="7"/>
      <c r="O30" s="8"/>
      <c r="P30" s="6"/>
      <c r="Q30" s="6"/>
      <c r="R30" s="7"/>
      <c r="S30" s="8"/>
      <c r="T30" s="6"/>
      <c r="U30" s="6"/>
      <c r="V30" s="7"/>
      <c r="W30" s="8"/>
      <c r="X30" s="5"/>
      <c r="Y30" s="5"/>
      <c r="Z30" s="5"/>
      <c r="AA30" s="5"/>
      <c r="AB30" s="5"/>
      <c r="AC30" s="5"/>
      <c r="AD30" s="9"/>
    </row>
    <row r="31" spans="1:30" ht="13.5" customHeight="1" x14ac:dyDescent="0.25">
      <c r="A31" s="111"/>
      <c r="B31" s="111"/>
      <c r="C31" s="111"/>
      <c r="D31" s="111"/>
      <c r="E31" s="111"/>
      <c r="F31" s="111"/>
      <c r="G31" s="111"/>
      <c r="H31" s="112"/>
      <c r="I31" s="112"/>
      <c r="J31" s="113"/>
      <c r="K31" s="114"/>
      <c r="L31" s="112"/>
      <c r="M31" s="112"/>
      <c r="N31" s="113"/>
      <c r="O31" s="114"/>
      <c r="P31" s="112"/>
      <c r="Q31" s="112"/>
      <c r="R31" s="113"/>
      <c r="S31" s="114"/>
      <c r="T31" s="112"/>
      <c r="U31" s="112"/>
      <c r="V31" s="113"/>
      <c r="W31" s="114"/>
      <c r="X31" s="111"/>
      <c r="Y31" s="111"/>
      <c r="Z31" s="111"/>
      <c r="AA31" s="896"/>
      <c r="AB31" s="896"/>
      <c r="AC31" s="111"/>
      <c r="AD31" s="115"/>
    </row>
    <row r="32" spans="1:30" ht="13.5" customHeight="1" x14ac:dyDescent="0.25">
      <c r="A32" s="5"/>
      <c r="B32" s="5" t="s">
        <v>1115</v>
      </c>
      <c r="C32" s="5"/>
      <c r="D32" s="5"/>
      <c r="E32" s="5"/>
      <c r="F32" s="5"/>
      <c r="G32" s="5"/>
      <c r="H32" s="6"/>
      <c r="I32" s="6"/>
      <c r="J32" s="7"/>
      <c r="K32" s="8"/>
      <c r="L32" s="6"/>
      <c r="M32" s="6"/>
      <c r="N32" s="7"/>
      <c r="O32" s="8"/>
      <c r="P32" s="6"/>
      <c r="Q32" s="6"/>
      <c r="R32" s="7"/>
      <c r="S32" s="8"/>
      <c r="T32" s="6"/>
      <c r="U32" s="6"/>
      <c r="V32" s="7"/>
      <c r="W32" s="8"/>
      <c r="X32" s="5"/>
      <c r="Y32" s="5"/>
      <c r="Z32" s="5"/>
      <c r="AA32" s="5"/>
      <c r="AB32" s="5"/>
      <c r="AC32" s="5"/>
      <c r="AD32" s="9"/>
    </row>
    <row r="33" spans="1:30" ht="13.5" customHeight="1" x14ac:dyDescent="0.25">
      <c r="A33" s="5"/>
      <c r="B33" s="5"/>
      <c r="C33" s="5" t="s">
        <v>1116</v>
      </c>
      <c r="D33" s="5"/>
      <c r="E33" s="5"/>
      <c r="F33" s="5"/>
      <c r="G33" s="5"/>
      <c r="H33" s="6"/>
      <c r="I33" s="6"/>
      <c r="J33" s="7"/>
      <c r="K33" s="8"/>
      <c r="L33" s="6"/>
      <c r="M33" s="6"/>
      <c r="N33" s="7"/>
      <c r="O33" s="8"/>
      <c r="P33" s="6"/>
      <c r="Q33" s="6"/>
      <c r="R33" s="7"/>
      <c r="S33" s="8"/>
      <c r="T33" s="6"/>
      <c r="U33" s="6"/>
      <c r="V33" s="7"/>
      <c r="W33" s="8"/>
      <c r="X33" s="5"/>
      <c r="Y33" s="5"/>
      <c r="Z33" s="5"/>
      <c r="AA33" s="5"/>
      <c r="AB33" s="5"/>
      <c r="AC33" s="5"/>
      <c r="AD33" s="9" t="s">
        <v>146</v>
      </c>
    </row>
    <row r="34" spans="1:30" ht="13.5" customHeight="1" x14ac:dyDescent="0.25">
      <c r="A34" s="5"/>
      <c r="B34" s="5"/>
      <c r="C34" s="5" t="s">
        <v>1117</v>
      </c>
      <c r="D34" s="5"/>
      <c r="E34" s="5"/>
      <c r="F34" s="5"/>
      <c r="G34" s="5"/>
      <c r="H34" s="6"/>
      <c r="I34" s="6"/>
      <c r="J34" s="7"/>
      <c r="K34" s="8"/>
      <c r="L34" s="6"/>
      <c r="M34" s="6"/>
      <c r="N34" s="7"/>
      <c r="O34" s="8"/>
      <c r="P34" s="6"/>
      <c r="Q34" s="6"/>
      <c r="R34" s="7"/>
      <c r="S34" s="8"/>
      <c r="T34" s="6"/>
      <c r="U34" s="6"/>
      <c r="V34" s="7"/>
      <c r="W34" s="8"/>
      <c r="X34" s="5"/>
      <c r="Y34" s="5"/>
      <c r="Z34" s="5"/>
      <c r="AA34" s="5"/>
      <c r="AB34" s="5"/>
      <c r="AC34" s="5"/>
      <c r="AD34" s="9" t="s">
        <v>146</v>
      </c>
    </row>
    <row r="35" spans="1:30" ht="13.5" customHeight="1" x14ac:dyDescent="0.25">
      <c r="A35" s="5"/>
      <c r="B35" s="5"/>
      <c r="C35" s="5" t="s">
        <v>1118</v>
      </c>
      <c r="D35" s="5"/>
      <c r="E35" s="5"/>
      <c r="F35" s="5"/>
      <c r="G35" s="5"/>
      <c r="H35" s="6"/>
      <c r="I35" s="6"/>
      <c r="J35" s="7"/>
      <c r="K35" s="8"/>
      <c r="L35" s="6"/>
      <c r="M35" s="6"/>
      <c r="N35" s="7"/>
      <c r="O35" s="8"/>
      <c r="P35" s="6"/>
      <c r="Q35" s="6"/>
      <c r="R35" s="7"/>
      <c r="S35" s="8"/>
      <c r="T35" s="6"/>
      <c r="U35" s="6"/>
      <c r="V35" s="7"/>
      <c r="W35" s="8"/>
      <c r="X35" s="5"/>
      <c r="Y35" s="5"/>
      <c r="Z35" s="5"/>
      <c r="AA35" s="5"/>
      <c r="AB35" s="5"/>
      <c r="AC35" s="5"/>
      <c r="AD35" s="9" t="s">
        <v>146</v>
      </c>
    </row>
    <row r="36" spans="1:30" ht="13.5" customHeight="1" x14ac:dyDescent="0.25">
      <c r="A36" s="5"/>
      <c r="B36" s="5"/>
      <c r="C36" s="5" t="s">
        <v>1119</v>
      </c>
      <c r="D36" s="5"/>
      <c r="E36" s="5"/>
      <c r="F36" s="5"/>
      <c r="G36" s="5"/>
      <c r="H36" s="6"/>
      <c r="I36" s="6"/>
      <c r="J36" s="7"/>
      <c r="K36" s="8"/>
      <c r="L36" s="6"/>
      <c r="M36" s="6"/>
      <c r="N36" s="7"/>
      <c r="O36" s="8"/>
      <c r="P36" s="6"/>
      <c r="Q36" s="6"/>
      <c r="R36" s="7"/>
      <c r="S36" s="8"/>
      <c r="T36" s="6"/>
      <c r="U36" s="6"/>
      <c r="V36" s="7"/>
      <c r="W36" s="8"/>
      <c r="X36" s="5"/>
      <c r="Y36" s="5"/>
      <c r="Z36" s="5"/>
      <c r="AA36" s="5"/>
      <c r="AB36" s="5"/>
      <c r="AC36" s="5"/>
      <c r="AD36" s="9" t="s">
        <v>146</v>
      </c>
    </row>
    <row r="37" spans="1:30" ht="13.5" customHeight="1" x14ac:dyDescent="0.25">
      <c r="A37" s="5"/>
      <c r="B37" s="5"/>
      <c r="C37" s="5" t="s">
        <v>1120</v>
      </c>
      <c r="D37" s="5"/>
      <c r="E37" s="5"/>
      <c r="F37" s="5"/>
      <c r="G37" s="5"/>
      <c r="H37" s="6"/>
      <c r="I37" s="6"/>
      <c r="J37" s="7"/>
      <c r="K37" s="8"/>
      <c r="L37" s="6"/>
      <c r="M37" s="6"/>
      <c r="N37" s="7"/>
      <c r="O37" s="8"/>
      <c r="P37" s="6"/>
      <c r="Q37" s="6"/>
      <c r="R37" s="7"/>
      <c r="S37" s="8"/>
      <c r="T37" s="6"/>
      <c r="U37" s="6"/>
      <c r="V37" s="7"/>
      <c r="W37" s="8"/>
      <c r="X37" s="5"/>
      <c r="Y37" s="5"/>
      <c r="Z37" s="5"/>
      <c r="AA37" s="5"/>
      <c r="AB37" s="5"/>
      <c r="AC37" s="5"/>
      <c r="AD37" s="9" t="s">
        <v>146</v>
      </c>
    </row>
    <row r="38" spans="1:30" ht="13.5" customHeight="1" x14ac:dyDescent="0.25">
      <c r="A38" s="5"/>
      <c r="B38" s="5"/>
      <c r="C38" s="5"/>
      <c r="D38" s="5"/>
      <c r="E38" s="5" t="s">
        <v>1121</v>
      </c>
      <c r="F38" s="5"/>
      <c r="G38" s="5"/>
      <c r="H38" s="6"/>
      <c r="I38" s="6"/>
      <c r="J38" s="7"/>
      <c r="K38" s="8"/>
      <c r="L38" s="6"/>
      <c r="M38" s="6"/>
      <c r="N38" s="7"/>
      <c r="O38" s="8"/>
      <c r="P38" s="6"/>
      <c r="Q38" s="6"/>
      <c r="R38" s="7"/>
      <c r="S38" s="8"/>
      <c r="T38" s="6"/>
      <c r="U38" s="6"/>
      <c r="V38" s="7"/>
      <c r="W38" s="8"/>
      <c r="X38" s="5"/>
      <c r="Y38" s="5"/>
      <c r="Z38" s="5"/>
      <c r="AA38" s="5"/>
      <c r="AB38" s="5"/>
      <c r="AC38" s="5"/>
      <c r="AD38" s="9" t="s">
        <v>146</v>
      </c>
    </row>
    <row r="39" spans="1:30" ht="13.5" customHeight="1" x14ac:dyDescent="0.25">
      <c r="A39" s="5"/>
      <c r="B39" s="5"/>
      <c r="C39" s="5"/>
      <c r="D39" s="5"/>
      <c r="E39" s="5" t="s">
        <v>1122</v>
      </c>
      <c r="F39" s="5"/>
      <c r="G39" s="5"/>
      <c r="H39" s="6"/>
      <c r="I39" s="6"/>
      <c r="J39" s="7"/>
      <c r="K39" s="8"/>
      <c r="L39" s="6"/>
      <c r="M39" s="6"/>
      <c r="N39" s="7"/>
      <c r="O39" s="8"/>
      <c r="P39" s="6"/>
      <c r="Q39" s="6"/>
      <c r="R39" s="7"/>
      <c r="S39" s="8"/>
      <c r="T39" s="6"/>
      <c r="U39" s="6"/>
      <c r="V39" s="7"/>
      <c r="W39" s="8"/>
      <c r="X39" s="5"/>
      <c r="Y39" s="5"/>
      <c r="Z39" s="5"/>
      <c r="AA39" s="5"/>
      <c r="AB39" s="5"/>
      <c r="AC39" s="5"/>
      <c r="AD39" s="9" t="s">
        <v>146</v>
      </c>
    </row>
    <row r="40" spans="1:30" ht="13.5" customHeight="1" x14ac:dyDescent="0.25">
      <c r="A40" s="5"/>
      <c r="B40" s="5"/>
      <c r="C40" s="5"/>
      <c r="D40" s="5"/>
      <c r="E40" s="5"/>
      <c r="F40" s="5"/>
      <c r="G40" s="5"/>
      <c r="H40" s="6"/>
      <c r="I40" s="6"/>
      <c r="J40" s="7"/>
      <c r="K40" s="8"/>
      <c r="L40" s="6"/>
      <c r="M40" s="6"/>
      <c r="N40" s="7"/>
      <c r="O40" s="8"/>
      <c r="P40" s="6"/>
      <c r="Q40" s="6"/>
      <c r="R40" s="7"/>
      <c r="S40" s="8"/>
      <c r="T40" s="6"/>
      <c r="U40" s="6"/>
      <c r="V40" s="7"/>
      <c r="W40" s="8"/>
      <c r="X40" s="5"/>
      <c r="Y40" s="5"/>
      <c r="Z40" s="5"/>
      <c r="AA40" s="5"/>
      <c r="AB40" s="5"/>
      <c r="AC40" s="5"/>
      <c r="AD40" s="9"/>
    </row>
    <row r="41" spans="1:30" ht="13.5" customHeight="1" x14ac:dyDescent="0.25">
      <c r="A41" s="111"/>
      <c r="B41" s="111"/>
      <c r="C41" s="111"/>
      <c r="D41" s="111"/>
      <c r="E41" s="111"/>
      <c r="F41" s="111"/>
      <c r="G41" s="111"/>
      <c r="H41" s="112"/>
      <c r="I41" s="112"/>
      <c r="J41" s="113"/>
      <c r="K41" s="114"/>
      <c r="L41" s="112"/>
      <c r="M41" s="112"/>
      <c r="N41" s="113"/>
      <c r="O41" s="114"/>
      <c r="P41" s="112"/>
      <c r="Q41" s="112"/>
      <c r="R41" s="113"/>
      <c r="S41" s="114"/>
      <c r="T41" s="112"/>
      <c r="U41" s="112"/>
      <c r="V41" s="113"/>
      <c r="W41" s="114"/>
      <c r="X41" s="111"/>
      <c r="Y41" s="111"/>
      <c r="Z41" s="111"/>
      <c r="AA41" s="896"/>
      <c r="AB41" s="896"/>
      <c r="AC41" s="111"/>
      <c r="AD41" s="115"/>
    </row>
    <row r="42" spans="1:30" ht="13.5" customHeight="1" x14ac:dyDescent="0.25">
      <c r="A42" s="5"/>
      <c r="B42" s="5" t="s">
        <v>1123</v>
      </c>
      <c r="C42" s="5"/>
      <c r="D42" s="5"/>
      <c r="E42" s="5"/>
      <c r="F42" s="5"/>
      <c r="G42" s="5"/>
      <c r="H42" s="6"/>
      <c r="I42" s="6"/>
      <c r="J42" s="7"/>
      <c r="K42" s="8"/>
      <c r="L42" s="6"/>
      <c r="M42" s="6"/>
      <c r="N42" s="7"/>
      <c r="O42" s="8"/>
      <c r="P42" s="6"/>
      <c r="Q42" s="6"/>
      <c r="R42" s="7"/>
      <c r="S42" s="8"/>
      <c r="T42" s="6"/>
      <c r="U42" s="6"/>
      <c r="V42" s="7"/>
      <c r="W42" s="8"/>
      <c r="X42" s="5"/>
      <c r="Y42" s="5"/>
      <c r="Z42" s="5"/>
      <c r="AA42" s="5"/>
      <c r="AB42" s="5"/>
      <c r="AC42" s="5"/>
      <c r="AD42" s="9"/>
    </row>
    <row r="43" spans="1:30" ht="13.5" customHeight="1" x14ac:dyDescent="0.25">
      <c r="A43" s="5"/>
      <c r="B43" s="5"/>
      <c r="C43" s="5" t="s">
        <v>1124</v>
      </c>
      <c r="D43" s="5"/>
      <c r="E43" s="5"/>
      <c r="F43" s="5"/>
      <c r="G43" s="5"/>
      <c r="H43" s="6"/>
      <c r="I43" s="6"/>
      <c r="J43" s="7"/>
      <c r="K43" s="8"/>
      <c r="L43" s="6"/>
      <c r="M43" s="6"/>
      <c r="N43" s="7"/>
      <c r="O43" s="8"/>
      <c r="P43" s="6"/>
      <c r="Q43" s="6"/>
      <c r="R43" s="7"/>
      <c r="S43" s="8"/>
      <c r="T43" s="6"/>
      <c r="U43" s="6"/>
      <c r="V43" s="7"/>
      <c r="W43" s="8"/>
      <c r="X43" s="5"/>
      <c r="Y43" s="5"/>
      <c r="Z43" s="5"/>
      <c r="AA43" s="5"/>
      <c r="AB43" s="5"/>
      <c r="AC43" s="5"/>
      <c r="AD43" s="9" t="s">
        <v>146</v>
      </c>
    </row>
    <row r="44" spans="1:30" ht="13.5" customHeight="1" x14ac:dyDescent="0.25">
      <c r="A44" s="5"/>
      <c r="B44" s="5"/>
      <c r="C44" s="5" t="s">
        <v>1125</v>
      </c>
      <c r="D44" s="5"/>
      <c r="E44" s="5"/>
      <c r="F44" s="5"/>
      <c r="G44" s="5"/>
      <c r="H44" s="6"/>
      <c r="I44" s="6"/>
      <c r="J44" s="7"/>
      <c r="K44" s="8"/>
      <c r="L44" s="6"/>
      <c r="M44" s="6"/>
      <c r="N44" s="7"/>
      <c r="O44" s="8"/>
      <c r="P44" s="6"/>
      <c r="Q44" s="6"/>
      <c r="R44" s="7"/>
      <c r="S44" s="8"/>
      <c r="T44" s="6"/>
      <c r="U44" s="6"/>
      <c r="V44" s="7"/>
      <c r="W44" s="8"/>
      <c r="X44" s="5"/>
      <c r="Y44" s="5"/>
      <c r="Z44" s="5"/>
      <c r="AA44" s="5"/>
      <c r="AB44" s="5"/>
      <c r="AC44" s="5"/>
      <c r="AD44" s="9" t="s">
        <v>146</v>
      </c>
    </row>
    <row r="45" spans="1:30" ht="13.5" customHeight="1" x14ac:dyDescent="0.25">
      <c r="A45" s="5"/>
      <c r="B45" s="5"/>
      <c r="C45" s="5" t="s">
        <v>1126</v>
      </c>
      <c r="D45" s="5"/>
      <c r="E45" s="5"/>
      <c r="F45" s="5"/>
      <c r="G45" s="5"/>
      <c r="H45" s="6"/>
      <c r="I45" s="6"/>
      <c r="J45" s="7"/>
      <c r="K45" s="8"/>
      <c r="L45" s="6"/>
      <c r="M45" s="6"/>
      <c r="N45" s="7"/>
      <c r="O45" s="8"/>
      <c r="P45" s="6"/>
      <c r="Q45" s="6"/>
      <c r="R45" s="7"/>
      <c r="S45" s="8"/>
      <c r="T45" s="6"/>
      <c r="U45" s="6"/>
      <c r="V45" s="7"/>
      <c r="W45" s="8"/>
      <c r="X45" s="5"/>
      <c r="Y45" s="5"/>
      <c r="Z45" s="5"/>
      <c r="AA45" s="5"/>
      <c r="AB45" s="5"/>
      <c r="AC45" s="5"/>
      <c r="AD45" s="9" t="s">
        <v>146</v>
      </c>
    </row>
    <row r="46" spans="1:30" ht="13.5" customHeight="1" x14ac:dyDescent="0.25">
      <c r="A46" s="5"/>
      <c r="B46" s="5"/>
      <c r="C46" s="5"/>
      <c r="D46" s="5"/>
      <c r="E46" s="5"/>
      <c r="F46" s="5"/>
      <c r="G46" s="5"/>
      <c r="H46" s="6"/>
      <c r="I46" s="6"/>
      <c r="J46" s="7"/>
      <c r="K46" s="8"/>
      <c r="L46" s="6"/>
      <c r="M46" s="6"/>
      <c r="N46" s="7"/>
      <c r="O46" s="8"/>
      <c r="P46" s="6"/>
      <c r="Q46" s="6"/>
      <c r="R46" s="7"/>
      <c r="S46" s="8"/>
      <c r="T46" s="6"/>
      <c r="U46" s="6"/>
      <c r="V46" s="7"/>
      <c r="W46" s="8"/>
      <c r="X46" s="5"/>
      <c r="Y46" s="5"/>
      <c r="Z46" s="5"/>
      <c r="AA46" s="5"/>
      <c r="AB46" s="5"/>
      <c r="AC46" s="5"/>
      <c r="AD46" s="9"/>
    </row>
    <row r="47" spans="1:30" ht="13.5" customHeight="1" x14ac:dyDescent="0.25">
      <c r="A47" s="5"/>
      <c r="B47" s="5"/>
      <c r="C47" s="5"/>
      <c r="D47" s="5"/>
      <c r="E47" s="5"/>
      <c r="F47" s="5"/>
      <c r="G47" s="5"/>
      <c r="H47" s="6"/>
      <c r="I47" s="6"/>
      <c r="J47" s="7"/>
      <c r="K47" s="8"/>
      <c r="L47" s="6"/>
      <c r="M47" s="6"/>
      <c r="N47" s="7"/>
      <c r="O47" s="8"/>
      <c r="P47" s="6"/>
      <c r="Q47" s="6"/>
      <c r="R47" s="7"/>
      <c r="S47" s="8"/>
      <c r="T47" s="6"/>
      <c r="U47" s="6"/>
      <c r="V47" s="7"/>
      <c r="W47" s="8"/>
      <c r="X47" s="5"/>
      <c r="Y47" s="5"/>
      <c r="Z47" s="5"/>
      <c r="AA47" s="5"/>
      <c r="AB47" s="5"/>
      <c r="AC47" s="5"/>
      <c r="AD47" s="9"/>
    </row>
    <row r="48" spans="1:30" ht="13.5" customHeight="1" x14ac:dyDescent="0.25">
      <c r="A48" s="5"/>
      <c r="B48" s="5"/>
      <c r="C48" s="5"/>
      <c r="D48" s="5"/>
      <c r="E48" s="5"/>
      <c r="F48" s="5"/>
      <c r="G48" s="5"/>
      <c r="H48" s="6"/>
      <c r="I48" s="6"/>
      <c r="J48" s="7"/>
      <c r="K48" s="8"/>
      <c r="L48" s="6"/>
      <c r="M48" s="6"/>
      <c r="N48" s="7"/>
      <c r="O48" s="8"/>
      <c r="P48" s="6"/>
      <c r="Q48" s="6"/>
      <c r="R48" s="7"/>
      <c r="S48" s="8"/>
      <c r="T48" s="6"/>
      <c r="U48" s="6"/>
      <c r="V48" s="7"/>
      <c r="W48" s="8"/>
      <c r="X48" s="5"/>
      <c r="Y48" s="5"/>
      <c r="Z48" s="5"/>
      <c r="AA48" s="5"/>
      <c r="AB48" s="5"/>
      <c r="AC48" s="5"/>
      <c r="AD48" s="9"/>
    </row>
    <row r="49" spans="1:30" ht="13.5" customHeight="1" x14ac:dyDescent="0.25">
      <c r="A49" s="111"/>
      <c r="B49" s="111"/>
      <c r="C49" s="111"/>
      <c r="D49" s="111"/>
      <c r="E49" s="111"/>
      <c r="F49" s="111"/>
      <c r="G49" s="111"/>
      <c r="H49" s="112"/>
      <c r="I49" s="112"/>
      <c r="J49" s="113"/>
      <c r="K49" s="114"/>
      <c r="L49" s="112"/>
      <c r="M49" s="112"/>
      <c r="N49" s="113"/>
      <c r="O49" s="114"/>
      <c r="P49" s="112"/>
      <c r="Q49" s="112"/>
      <c r="R49" s="113"/>
      <c r="S49" s="114"/>
      <c r="T49" s="112"/>
      <c r="U49" s="112"/>
      <c r="V49" s="113"/>
      <c r="W49" s="114"/>
      <c r="X49" s="111"/>
      <c r="Y49" s="111"/>
      <c r="Z49" s="111"/>
      <c r="AA49" s="896"/>
      <c r="AB49" s="896"/>
      <c r="AC49" s="111"/>
      <c r="AD49" s="115"/>
    </row>
    <row r="50" spans="1:30" ht="13.5" customHeight="1" x14ac:dyDescent="0.25">
      <c r="A50" s="5"/>
      <c r="B50" s="5" t="s">
        <v>1127</v>
      </c>
      <c r="C50" s="5"/>
      <c r="D50" s="5"/>
      <c r="E50" s="5"/>
      <c r="F50" s="5"/>
      <c r="G50" s="5"/>
      <c r="H50" s="6"/>
      <c r="I50" s="6"/>
      <c r="J50" s="7"/>
      <c r="K50" s="8"/>
      <c r="L50" s="6"/>
      <c r="M50" s="6"/>
      <c r="N50" s="7"/>
      <c r="O50" s="8"/>
      <c r="P50" s="6"/>
      <c r="Q50" s="6"/>
      <c r="R50" s="7"/>
      <c r="S50" s="8"/>
      <c r="T50" s="6"/>
      <c r="U50" s="6"/>
      <c r="V50" s="7"/>
      <c r="W50" s="8"/>
      <c r="X50" s="5"/>
      <c r="Y50" s="5"/>
      <c r="Z50" s="5"/>
      <c r="AA50" s="5"/>
      <c r="AB50" s="5"/>
      <c r="AC50" s="5"/>
      <c r="AD50" s="9"/>
    </row>
    <row r="51" spans="1:30" ht="13.5" customHeight="1" x14ac:dyDescent="0.25">
      <c r="A51" s="5"/>
      <c r="B51" s="5"/>
      <c r="C51" s="5" t="s">
        <v>1128</v>
      </c>
      <c r="D51" s="5"/>
      <c r="E51" s="5"/>
      <c r="F51" s="5"/>
      <c r="G51" s="5"/>
      <c r="H51" s="6"/>
      <c r="I51" s="6"/>
      <c r="J51" s="7"/>
      <c r="K51" s="8"/>
      <c r="L51" s="6"/>
      <c r="M51" s="6"/>
      <c r="N51" s="7"/>
      <c r="O51" s="8"/>
      <c r="P51" s="6"/>
      <c r="Q51" s="6"/>
      <c r="R51" s="7"/>
      <c r="S51" s="8"/>
      <c r="T51" s="6"/>
      <c r="U51" s="6"/>
      <c r="V51" s="7"/>
      <c r="W51" s="8"/>
      <c r="X51" s="5"/>
      <c r="Y51" s="5"/>
      <c r="Z51" s="5"/>
      <c r="AA51" s="5"/>
      <c r="AB51" s="5"/>
      <c r="AC51" s="5"/>
      <c r="AD51" s="9" t="s">
        <v>134</v>
      </c>
    </row>
    <row r="52" spans="1:30" ht="13.5" customHeight="1" x14ac:dyDescent="0.25">
      <c r="A52" s="5"/>
      <c r="B52" s="5"/>
      <c r="C52" s="5"/>
      <c r="D52" s="5"/>
      <c r="E52" s="5" t="s">
        <v>1129</v>
      </c>
      <c r="F52" s="5"/>
      <c r="G52" s="5"/>
      <c r="H52" s="6"/>
      <c r="I52" s="6"/>
      <c r="J52" s="7"/>
      <c r="K52" s="8"/>
      <c r="L52" s="6"/>
      <c r="M52" s="6"/>
      <c r="N52" s="7"/>
      <c r="O52" s="8"/>
      <c r="P52" s="6"/>
      <c r="Q52" s="6"/>
      <c r="R52" s="7"/>
      <c r="S52" s="8"/>
      <c r="T52" s="6"/>
      <c r="U52" s="6"/>
      <c r="V52" s="7"/>
      <c r="W52" s="8"/>
      <c r="X52" s="5"/>
      <c r="Y52" s="5"/>
      <c r="Z52" s="5"/>
      <c r="AA52" s="5"/>
      <c r="AB52" s="5"/>
      <c r="AC52" s="5"/>
      <c r="AD52" s="9" t="s">
        <v>134</v>
      </c>
    </row>
    <row r="53" spans="1:30" ht="13.5" customHeight="1" x14ac:dyDescent="0.25">
      <c r="A53" s="5"/>
      <c r="B53" s="5"/>
      <c r="C53" s="5"/>
      <c r="D53" s="5"/>
      <c r="E53" s="5" t="s">
        <v>1130</v>
      </c>
      <c r="F53" s="5"/>
      <c r="G53" s="5"/>
      <c r="H53" s="6"/>
      <c r="I53" s="6"/>
      <c r="J53" s="7"/>
      <c r="K53" s="8"/>
      <c r="L53" s="6"/>
      <c r="M53" s="6"/>
      <c r="N53" s="7"/>
      <c r="O53" s="8"/>
      <c r="P53" s="6"/>
      <c r="Q53" s="6"/>
      <c r="R53" s="7"/>
      <c r="S53" s="8"/>
      <c r="T53" s="6"/>
      <c r="U53" s="6"/>
      <c r="V53" s="7"/>
      <c r="W53" s="8"/>
      <c r="X53" s="5"/>
      <c r="Y53" s="5"/>
      <c r="Z53" s="5"/>
      <c r="AA53" s="5"/>
      <c r="AB53" s="5"/>
      <c r="AC53" s="5"/>
      <c r="AD53" s="9" t="s">
        <v>134</v>
      </c>
    </row>
    <row r="54" spans="1:30" ht="13.5" customHeight="1" x14ac:dyDescent="0.25">
      <c r="A54" s="5"/>
      <c r="B54" s="5"/>
      <c r="C54" s="5" t="s">
        <v>1131</v>
      </c>
      <c r="D54" s="5"/>
      <c r="E54" s="5"/>
      <c r="F54" s="5"/>
      <c r="G54" s="5"/>
      <c r="H54" s="6"/>
      <c r="I54" s="6"/>
      <c r="J54" s="7"/>
      <c r="K54" s="8"/>
      <c r="L54" s="6"/>
      <c r="M54" s="6"/>
      <c r="N54" s="7"/>
      <c r="O54" s="8"/>
      <c r="P54" s="6"/>
      <c r="Q54" s="6"/>
      <c r="R54" s="7"/>
      <c r="S54" s="8"/>
      <c r="T54" s="6"/>
      <c r="U54" s="6"/>
      <c r="V54" s="7"/>
      <c r="W54" s="8"/>
      <c r="X54" s="5"/>
      <c r="Y54" s="5"/>
      <c r="Z54" s="5"/>
      <c r="AA54" s="5"/>
      <c r="AB54" s="5"/>
      <c r="AC54" s="5"/>
      <c r="AD54" s="9" t="s">
        <v>134</v>
      </c>
    </row>
    <row r="55" spans="1:30" ht="13.5" customHeight="1" x14ac:dyDescent="0.25">
      <c r="A55" s="5"/>
      <c r="B55" s="5"/>
      <c r="C55" s="5" t="s">
        <v>1132</v>
      </c>
      <c r="D55" s="5"/>
      <c r="E55" s="5"/>
      <c r="F55" s="5"/>
      <c r="G55" s="5"/>
      <c r="H55" s="6"/>
      <c r="I55" s="6"/>
      <c r="J55" s="7"/>
      <c r="K55" s="8"/>
      <c r="L55" s="6"/>
      <c r="M55" s="6"/>
      <c r="N55" s="7"/>
      <c r="O55" s="8"/>
      <c r="P55" s="6"/>
      <c r="Q55" s="6"/>
      <c r="R55" s="7"/>
      <c r="S55" s="8"/>
      <c r="T55" s="6"/>
      <c r="U55" s="6"/>
      <c r="V55" s="7"/>
      <c r="W55" s="8"/>
      <c r="X55" s="5"/>
      <c r="Y55" s="5"/>
      <c r="Z55" s="5"/>
      <c r="AA55" s="5"/>
      <c r="AB55" s="5"/>
      <c r="AC55" s="5"/>
      <c r="AD55" s="9" t="s">
        <v>927</v>
      </c>
    </row>
    <row r="56" spans="1:30" ht="13.5" customHeight="1" x14ac:dyDescent="0.25">
      <c r="A56" s="5"/>
      <c r="B56" s="5"/>
      <c r="C56" s="5" t="s">
        <v>1133</v>
      </c>
      <c r="D56" s="5"/>
      <c r="E56" s="5"/>
      <c r="F56" s="5"/>
      <c r="G56" s="5"/>
      <c r="H56" s="6"/>
      <c r="I56" s="6"/>
      <c r="J56" s="7"/>
      <c r="K56" s="8"/>
      <c r="L56" s="6"/>
      <c r="M56" s="6"/>
      <c r="N56" s="7"/>
      <c r="O56" s="8"/>
      <c r="P56" s="6"/>
      <c r="Q56" s="6"/>
      <c r="R56" s="7"/>
      <c r="S56" s="8"/>
      <c r="T56" s="6"/>
      <c r="U56" s="6"/>
      <c r="V56" s="7"/>
      <c r="W56" s="8"/>
      <c r="X56" s="5"/>
      <c r="Y56" s="5"/>
      <c r="Z56" s="5"/>
      <c r="AA56" s="5"/>
      <c r="AB56" s="5"/>
      <c r="AC56" s="5"/>
      <c r="AD56" s="9" t="s">
        <v>244</v>
      </c>
    </row>
    <row r="57" spans="1:30" ht="13.5" customHeight="1" x14ac:dyDescent="0.25">
      <c r="A57" s="5"/>
      <c r="B57" s="5"/>
      <c r="C57" s="5" t="s">
        <v>1134</v>
      </c>
      <c r="D57" s="5"/>
      <c r="E57" s="5"/>
      <c r="F57" s="5"/>
      <c r="G57" s="5"/>
      <c r="H57" s="6"/>
      <c r="I57" s="6"/>
      <c r="J57" s="7"/>
      <c r="K57" s="8"/>
      <c r="L57" s="6"/>
      <c r="M57" s="6"/>
      <c r="N57" s="7"/>
      <c r="O57" s="8"/>
      <c r="P57" s="6"/>
      <c r="Q57" s="6"/>
      <c r="R57" s="7"/>
      <c r="S57" s="8"/>
      <c r="T57" s="6"/>
      <c r="U57" s="6"/>
      <c r="V57" s="7"/>
      <c r="W57" s="8"/>
      <c r="X57" s="5"/>
      <c r="Y57" s="5"/>
      <c r="Z57" s="5"/>
      <c r="AA57" s="5"/>
      <c r="AB57" s="5"/>
      <c r="AC57" s="5"/>
      <c r="AD57" s="9" t="s">
        <v>134</v>
      </c>
    </row>
    <row r="58" spans="1:30" ht="13.5" customHeight="1" x14ac:dyDescent="0.25">
      <c r="A58" s="5"/>
      <c r="B58" s="5"/>
      <c r="C58" s="5" t="s">
        <v>1135</v>
      </c>
      <c r="D58" s="5"/>
      <c r="E58" s="5"/>
      <c r="F58" s="5"/>
      <c r="G58" s="5"/>
      <c r="H58" s="6"/>
      <c r="I58" s="6"/>
      <c r="J58" s="7"/>
      <c r="K58" s="8"/>
      <c r="L58" s="6"/>
      <c r="M58" s="6"/>
      <c r="N58" s="7"/>
      <c r="O58" s="8"/>
      <c r="P58" s="6"/>
      <c r="Q58" s="6"/>
      <c r="R58" s="7"/>
      <c r="S58" s="8"/>
      <c r="T58" s="6"/>
      <c r="U58" s="6"/>
      <c r="V58" s="7"/>
      <c r="W58" s="8"/>
      <c r="X58" s="5"/>
      <c r="Y58" s="5"/>
      <c r="Z58" s="5"/>
      <c r="AA58" s="5"/>
      <c r="AB58" s="5"/>
      <c r="AC58" s="5"/>
      <c r="AD58" s="9" t="s">
        <v>134</v>
      </c>
    </row>
    <row r="59" spans="1:30" ht="13.5" customHeight="1" x14ac:dyDescent="0.25">
      <c r="A59" s="5"/>
      <c r="B59" s="5"/>
      <c r="C59" s="5"/>
      <c r="D59" s="5" t="s">
        <v>1136</v>
      </c>
      <c r="E59" s="5"/>
      <c r="F59" s="5"/>
      <c r="G59" s="5"/>
      <c r="H59" s="6"/>
      <c r="I59" s="6"/>
      <c r="J59" s="7"/>
      <c r="K59" s="8"/>
      <c r="L59" s="6"/>
      <c r="M59" s="6"/>
      <c r="N59" s="7"/>
      <c r="O59" s="8"/>
      <c r="P59" s="6"/>
      <c r="Q59" s="6"/>
      <c r="R59" s="7"/>
      <c r="S59" s="8"/>
      <c r="T59" s="6"/>
      <c r="U59" s="6"/>
      <c r="V59" s="7"/>
      <c r="W59" s="8"/>
      <c r="X59" s="5"/>
      <c r="Y59" s="5"/>
      <c r="Z59" s="5"/>
      <c r="AA59" s="5"/>
      <c r="AB59" s="5"/>
      <c r="AC59" s="5"/>
      <c r="AD59" s="9" t="s">
        <v>134</v>
      </c>
    </row>
    <row r="60" spans="1:30" ht="13.5" customHeight="1" x14ac:dyDescent="0.25">
      <c r="A60" s="5"/>
      <c r="B60" s="5"/>
      <c r="C60" s="5"/>
      <c r="D60" s="5" t="s">
        <v>1137</v>
      </c>
      <c r="E60" s="5"/>
      <c r="F60" s="5"/>
      <c r="G60" s="5"/>
      <c r="H60" s="6"/>
      <c r="I60" s="6"/>
      <c r="J60" s="7"/>
      <c r="K60" s="8"/>
      <c r="L60" s="6"/>
      <c r="M60" s="6"/>
      <c r="N60" s="7"/>
      <c r="O60" s="8"/>
      <c r="P60" s="6"/>
      <c r="Q60" s="6"/>
      <c r="R60" s="7"/>
      <c r="S60" s="8"/>
      <c r="T60" s="6"/>
      <c r="U60" s="6"/>
      <c r="V60" s="7"/>
      <c r="W60" s="8"/>
      <c r="X60" s="5"/>
      <c r="Y60" s="5"/>
      <c r="Z60" s="5"/>
      <c r="AA60" s="5"/>
      <c r="AB60" s="5"/>
      <c r="AC60" s="5"/>
      <c r="AD60" s="9" t="s">
        <v>134</v>
      </c>
    </row>
    <row r="61" spans="1:30" ht="13.5" customHeight="1" x14ac:dyDescent="0.25">
      <c r="A61" s="5"/>
      <c r="B61" s="5"/>
      <c r="C61" s="5"/>
      <c r="D61" s="5"/>
      <c r="E61" s="5"/>
      <c r="F61" s="5"/>
      <c r="G61" s="5"/>
      <c r="H61" s="6"/>
      <c r="I61" s="6"/>
      <c r="J61" s="7"/>
      <c r="K61" s="8"/>
      <c r="L61" s="6"/>
      <c r="M61" s="6"/>
      <c r="N61" s="7"/>
      <c r="O61" s="8"/>
      <c r="P61" s="6"/>
      <c r="Q61" s="6"/>
      <c r="R61" s="7"/>
      <c r="S61" s="8"/>
      <c r="T61" s="6"/>
      <c r="U61" s="6"/>
      <c r="V61" s="7"/>
      <c r="W61" s="8"/>
      <c r="X61" s="5"/>
      <c r="Y61" s="5"/>
      <c r="Z61" s="5"/>
      <c r="AA61" s="5"/>
      <c r="AB61" s="5"/>
      <c r="AC61" s="5"/>
      <c r="AD61" s="9"/>
    </row>
    <row r="62" spans="1:30" ht="13.5" customHeight="1" x14ac:dyDescent="0.25">
      <c r="A62" s="111"/>
      <c r="B62" s="111"/>
      <c r="C62" s="111"/>
      <c r="D62" s="111"/>
      <c r="E62" s="111"/>
      <c r="F62" s="111"/>
      <c r="G62" s="111"/>
      <c r="H62" s="112"/>
      <c r="I62" s="112"/>
      <c r="J62" s="113"/>
      <c r="K62" s="114"/>
      <c r="L62" s="112"/>
      <c r="M62" s="112"/>
      <c r="N62" s="113"/>
      <c r="O62" s="114"/>
      <c r="P62" s="112"/>
      <c r="Q62" s="112"/>
      <c r="R62" s="113"/>
      <c r="S62" s="114"/>
      <c r="T62" s="112"/>
      <c r="U62" s="112"/>
      <c r="V62" s="113"/>
      <c r="W62" s="114"/>
      <c r="X62" s="111"/>
      <c r="Y62" s="111"/>
      <c r="Z62" s="111"/>
      <c r="AA62" s="896"/>
      <c r="AB62" s="896"/>
      <c r="AC62" s="111"/>
      <c r="AD62" s="115"/>
    </row>
    <row r="63" spans="1:30" ht="13.5" customHeight="1" x14ac:dyDescent="0.25">
      <c r="A63" s="5"/>
      <c r="B63" s="5" t="s">
        <v>1138</v>
      </c>
      <c r="C63" s="5"/>
      <c r="D63" s="5"/>
      <c r="E63" s="5"/>
      <c r="F63" s="5"/>
      <c r="G63" s="5"/>
      <c r="H63" s="6"/>
      <c r="I63" s="6"/>
      <c r="J63" s="7"/>
      <c r="K63" s="8"/>
      <c r="L63" s="6"/>
      <c r="M63" s="6"/>
      <c r="N63" s="7"/>
      <c r="O63" s="8"/>
      <c r="P63" s="6"/>
      <c r="Q63" s="6"/>
      <c r="R63" s="7"/>
      <c r="S63" s="8"/>
      <c r="T63" s="6"/>
      <c r="U63" s="6"/>
      <c r="V63" s="7"/>
      <c r="W63" s="8"/>
      <c r="X63" s="5"/>
      <c r="Y63" s="5"/>
      <c r="Z63" s="5"/>
      <c r="AA63" s="5"/>
      <c r="AB63" s="5"/>
      <c r="AC63" s="5"/>
      <c r="AD63" s="9"/>
    </row>
    <row r="64" spans="1:30" ht="13.5" customHeight="1" x14ac:dyDescent="0.25">
      <c r="A64" s="5"/>
      <c r="B64" s="5"/>
      <c r="C64" s="5" t="s">
        <v>1139</v>
      </c>
      <c r="D64" s="5"/>
      <c r="E64" s="5"/>
      <c r="F64" s="5"/>
      <c r="G64" s="5"/>
      <c r="H64" s="6"/>
      <c r="I64" s="6"/>
      <c r="J64" s="7"/>
      <c r="K64" s="8"/>
      <c r="L64" s="6"/>
      <c r="M64" s="6"/>
      <c r="N64" s="7"/>
      <c r="O64" s="8"/>
      <c r="P64" s="6"/>
      <c r="Q64" s="6"/>
      <c r="R64" s="7"/>
      <c r="S64" s="8"/>
      <c r="T64" s="6"/>
      <c r="U64" s="6"/>
      <c r="V64" s="7"/>
      <c r="W64" s="8"/>
      <c r="X64" s="5"/>
      <c r="Y64" s="5"/>
      <c r="Z64" s="5"/>
      <c r="AA64" s="5"/>
      <c r="AB64" s="5"/>
      <c r="AC64" s="5"/>
      <c r="AD64" s="9" t="s">
        <v>134</v>
      </c>
    </row>
    <row r="65" spans="1:30" ht="13.5" customHeight="1" x14ac:dyDescent="0.25">
      <c r="A65" s="5"/>
      <c r="B65" s="5"/>
      <c r="C65" s="5" t="s">
        <v>1140</v>
      </c>
      <c r="D65" s="5"/>
      <c r="E65" s="5"/>
      <c r="F65" s="5"/>
      <c r="G65" s="5"/>
      <c r="H65" s="6"/>
      <c r="I65" s="6"/>
      <c r="J65" s="7"/>
      <c r="K65" s="8"/>
      <c r="L65" s="6"/>
      <c r="M65" s="6"/>
      <c r="N65" s="7"/>
      <c r="O65" s="8"/>
      <c r="P65" s="6"/>
      <c r="Q65" s="6"/>
      <c r="R65" s="7"/>
      <c r="S65" s="8"/>
      <c r="T65" s="6"/>
      <c r="U65" s="6"/>
      <c r="V65" s="7"/>
      <c r="W65" s="8"/>
      <c r="X65" s="5"/>
      <c r="Y65" s="5"/>
      <c r="Z65" s="5"/>
      <c r="AA65" s="5"/>
      <c r="AB65" s="5"/>
      <c r="AC65" s="5"/>
      <c r="AD65" s="9" t="s">
        <v>163</v>
      </c>
    </row>
    <row r="66" spans="1:30" ht="13.5" customHeight="1" x14ac:dyDescent="0.25">
      <c r="A66" s="5"/>
      <c r="B66" s="5"/>
      <c r="C66" s="5" t="s">
        <v>1141</v>
      </c>
      <c r="D66" s="5"/>
      <c r="E66" s="5"/>
      <c r="F66" s="5"/>
      <c r="G66" s="5"/>
      <c r="H66" s="6"/>
      <c r="I66" s="6"/>
      <c r="J66" s="7"/>
      <c r="K66" s="8"/>
      <c r="L66" s="6"/>
      <c r="M66" s="6"/>
      <c r="N66" s="7"/>
      <c r="O66" s="8"/>
      <c r="P66" s="6"/>
      <c r="Q66" s="6"/>
      <c r="R66" s="7"/>
      <c r="S66" s="8"/>
      <c r="T66" s="6"/>
      <c r="U66" s="6"/>
      <c r="V66" s="7"/>
      <c r="W66" s="8"/>
      <c r="X66" s="5"/>
      <c r="Y66" s="5"/>
      <c r="Z66" s="5"/>
      <c r="AA66" s="5"/>
      <c r="AB66" s="5"/>
      <c r="AC66" s="5"/>
      <c r="AD66" s="9" t="s">
        <v>927</v>
      </c>
    </row>
    <row r="67" spans="1:30" ht="13.5" customHeight="1" x14ac:dyDescent="0.25">
      <c r="A67" s="5"/>
      <c r="B67" s="5"/>
      <c r="C67" s="5" t="s">
        <v>1142</v>
      </c>
      <c r="D67" s="5"/>
      <c r="E67" s="5"/>
      <c r="F67" s="5"/>
      <c r="G67" s="5"/>
      <c r="H67" s="6"/>
      <c r="I67" s="6"/>
      <c r="J67" s="7"/>
      <c r="K67" s="8"/>
      <c r="L67" s="6"/>
      <c r="M67" s="6"/>
      <c r="N67" s="7"/>
      <c r="O67" s="8"/>
      <c r="P67" s="6"/>
      <c r="Q67" s="6"/>
      <c r="R67" s="7"/>
      <c r="S67" s="8"/>
      <c r="T67" s="6"/>
      <c r="U67" s="6"/>
      <c r="V67" s="7"/>
      <c r="W67" s="8"/>
      <c r="X67" s="5"/>
      <c r="Y67" s="5"/>
      <c r="Z67" s="5"/>
      <c r="AA67" s="5"/>
      <c r="AB67" s="5"/>
      <c r="AC67" s="5"/>
      <c r="AD67" s="9" t="s">
        <v>163</v>
      </c>
    </row>
    <row r="68" spans="1:30" ht="13.5" customHeight="1" x14ac:dyDescent="0.25">
      <c r="A68" s="5"/>
      <c r="B68" s="5"/>
      <c r="C68" s="5" t="s">
        <v>1143</v>
      </c>
      <c r="D68" s="5"/>
      <c r="E68" s="5"/>
      <c r="F68" s="5"/>
      <c r="G68" s="5"/>
      <c r="H68" s="6"/>
      <c r="I68" s="6"/>
      <c r="J68" s="7"/>
      <c r="K68" s="8"/>
      <c r="L68" s="6"/>
      <c r="M68" s="6"/>
      <c r="N68" s="7"/>
      <c r="O68" s="8"/>
      <c r="P68" s="6"/>
      <c r="Q68" s="6"/>
      <c r="R68" s="7"/>
      <c r="S68" s="8"/>
      <c r="T68" s="6"/>
      <c r="U68" s="6"/>
      <c r="V68" s="7"/>
      <c r="W68" s="8"/>
      <c r="X68" s="5"/>
      <c r="Y68" s="5"/>
      <c r="Z68" s="5"/>
      <c r="AA68" s="5"/>
      <c r="AB68" s="5"/>
      <c r="AC68" s="5"/>
      <c r="AD68" s="9" t="s">
        <v>927</v>
      </c>
    </row>
    <row r="69" spans="1:30" ht="13.5" customHeight="1" x14ac:dyDescent="0.25">
      <c r="A69" s="5"/>
      <c r="B69" s="5"/>
      <c r="C69" s="5" t="s">
        <v>1144</v>
      </c>
      <c r="D69" s="5"/>
      <c r="E69" s="5"/>
      <c r="F69" s="5"/>
      <c r="G69" s="5"/>
      <c r="H69" s="6"/>
      <c r="I69" s="6"/>
      <c r="J69" s="7"/>
      <c r="K69" s="8"/>
      <c r="L69" s="6"/>
      <c r="M69" s="6"/>
      <c r="N69" s="7"/>
      <c r="O69" s="8"/>
      <c r="P69" s="6"/>
      <c r="Q69" s="6"/>
      <c r="R69" s="7"/>
      <c r="S69" s="8"/>
      <c r="T69" s="6"/>
      <c r="U69" s="6"/>
      <c r="V69" s="7"/>
      <c r="W69" s="8"/>
      <c r="X69" s="5"/>
      <c r="Y69" s="5"/>
      <c r="Z69" s="5"/>
      <c r="AA69" s="5"/>
      <c r="AB69" s="5"/>
      <c r="AC69" s="5"/>
      <c r="AD69" s="9" t="s">
        <v>134</v>
      </c>
    </row>
    <row r="70" spans="1:30" ht="13.5" customHeight="1" x14ac:dyDescent="0.25">
      <c r="A70" s="5"/>
      <c r="B70" s="5"/>
      <c r="C70" s="5" t="s">
        <v>1145</v>
      </c>
      <c r="D70" s="5"/>
      <c r="E70" s="5"/>
      <c r="F70" s="5"/>
      <c r="G70" s="5"/>
      <c r="H70" s="6"/>
      <c r="I70" s="6"/>
      <c r="J70" s="7"/>
      <c r="K70" s="8"/>
      <c r="L70" s="6"/>
      <c r="M70" s="6"/>
      <c r="N70" s="7"/>
      <c r="O70" s="8"/>
      <c r="P70" s="6"/>
      <c r="Q70" s="6"/>
      <c r="R70" s="7"/>
      <c r="S70" s="8"/>
      <c r="T70" s="6"/>
      <c r="U70" s="6"/>
      <c r="V70" s="7"/>
      <c r="W70" s="8"/>
      <c r="X70" s="5"/>
      <c r="Y70" s="5"/>
      <c r="Z70" s="5"/>
      <c r="AA70" s="5"/>
      <c r="AB70" s="5"/>
      <c r="AC70" s="5"/>
      <c r="AD70" s="9" t="s">
        <v>244</v>
      </c>
    </row>
    <row r="71" spans="1:30" ht="13.5" customHeight="1" x14ac:dyDescent="0.25">
      <c r="A71" s="5"/>
      <c r="B71" s="5"/>
      <c r="C71" s="5" t="s">
        <v>1146</v>
      </c>
      <c r="D71" s="5"/>
      <c r="E71" s="5"/>
      <c r="F71" s="5"/>
      <c r="G71" s="5"/>
      <c r="H71" s="6"/>
      <c r="I71" s="6"/>
      <c r="J71" s="7"/>
      <c r="K71" s="8"/>
      <c r="L71" s="6"/>
      <c r="M71" s="6"/>
      <c r="N71" s="7"/>
      <c r="O71" s="8"/>
      <c r="P71" s="6"/>
      <c r="Q71" s="6"/>
      <c r="R71" s="7"/>
      <c r="S71" s="8"/>
      <c r="T71" s="6"/>
      <c r="U71" s="6"/>
      <c r="V71" s="7"/>
      <c r="W71" s="8"/>
      <c r="X71" s="5"/>
      <c r="Y71" s="5"/>
      <c r="Z71" s="5"/>
      <c r="AA71" s="5"/>
      <c r="AB71" s="5"/>
      <c r="AC71" s="5"/>
      <c r="AD71" s="9" t="s">
        <v>146</v>
      </c>
    </row>
    <row r="72" spans="1:30" ht="13.5" customHeight="1" x14ac:dyDescent="0.25">
      <c r="A72" s="5"/>
      <c r="B72" s="5"/>
      <c r="C72" s="5" t="s">
        <v>1147</v>
      </c>
      <c r="D72" s="5"/>
      <c r="E72" s="5"/>
      <c r="F72" s="5"/>
      <c r="G72" s="5"/>
      <c r="H72" s="6"/>
      <c r="I72" s="6"/>
      <c r="J72" s="7"/>
      <c r="K72" s="8"/>
      <c r="L72" s="6"/>
      <c r="M72" s="6"/>
      <c r="N72" s="7"/>
      <c r="O72" s="8"/>
      <c r="P72" s="6"/>
      <c r="Q72" s="6"/>
      <c r="R72" s="7"/>
      <c r="S72" s="8"/>
      <c r="T72" s="6"/>
      <c r="U72" s="6"/>
      <c r="V72" s="7"/>
      <c r="W72" s="8"/>
      <c r="X72" s="5"/>
      <c r="Y72" s="5"/>
      <c r="Z72" s="5"/>
      <c r="AA72" s="5"/>
      <c r="AB72" s="5"/>
      <c r="AC72" s="5"/>
      <c r="AD72" s="9" t="s">
        <v>134</v>
      </c>
    </row>
    <row r="73" spans="1:30" ht="13.5" customHeight="1" x14ac:dyDescent="0.25">
      <c r="A73" s="5"/>
      <c r="B73" s="5"/>
      <c r="C73" s="5"/>
      <c r="D73" s="5"/>
      <c r="E73" s="5"/>
      <c r="F73" s="5"/>
      <c r="G73" s="5"/>
      <c r="H73" s="6"/>
      <c r="I73" s="6"/>
      <c r="J73" s="7"/>
      <c r="K73" s="8"/>
      <c r="L73" s="6"/>
      <c r="M73" s="6"/>
      <c r="N73" s="7"/>
      <c r="O73" s="8"/>
      <c r="P73" s="6"/>
      <c r="Q73" s="6"/>
      <c r="R73" s="7"/>
      <c r="S73" s="8"/>
      <c r="T73" s="6"/>
      <c r="U73" s="6"/>
      <c r="V73" s="7"/>
      <c r="W73" s="8"/>
      <c r="X73" s="5"/>
      <c r="Y73" s="5"/>
      <c r="Z73" s="5"/>
      <c r="AA73" s="5"/>
      <c r="AB73" s="5"/>
      <c r="AC73" s="5"/>
      <c r="AD73" s="9"/>
    </row>
    <row r="74" spans="1:30" ht="13.5" customHeight="1" x14ac:dyDescent="0.25">
      <c r="A74" s="111"/>
      <c r="B74" s="111"/>
      <c r="C74" s="111"/>
      <c r="D74" s="111"/>
      <c r="E74" s="111"/>
      <c r="F74" s="111"/>
      <c r="G74" s="111"/>
      <c r="H74" s="112"/>
      <c r="I74" s="112"/>
      <c r="J74" s="113"/>
      <c r="K74" s="114"/>
      <c r="L74" s="112"/>
      <c r="M74" s="112"/>
      <c r="N74" s="113"/>
      <c r="O74" s="114"/>
      <c r="P74" s="112"/>
      <c r="Q74" s="112"/>
      <c r="R74" s="113"/>
      <c r="S74" s="114"/>
      <c r="T74" s="112"/>
      <c r="U74" s="112"/>
      <c r="V74" s="113"/>
      <c r="W74" s="114"/>
      <c r="X74" s="111"/>
      <c r="Y74" s="111"/>
      <c r="Z74" s="111"/>
      <c r="AA74" s="896"/>
      <c r="AB74" s="896"/>
      <c r="AC74" s="111"/>
      <c r="AD74" s="115"/>
    </row>
    <row r="75" spans="1:30" ht="13.5" customHeight="1" x14ac:dyDescent="0.25">
      <c r="A75" s="5"/>
      <c r="B75" s="5" t="s">
        <v>1148</v>
      </c>
      <c r="C75" s="5" t="s">
        <v>1149</v>
      </c>
      <c r="D75" s="5"/>
      <c r="E75" s="5"/>
      <c r="F75" s="5"/>
      <c r="G75" s="5"/>
      <c r="H75" s="6"/>
      <c r="I75" s="6"/>
      <c r="J75" s="7"/>
      <c r="K75" s="8"/>
      <c r="L75" s="6"/>
      <c r="M75" s="6"/>
      <c r="N75" s="7"/>
      <c r="O75" s="8"/>
      <c r="P75" s="6"/>
      <c r="Q75" s="6"/>
      <c r="R75" s="7"/>
      <c r="S75" s="8"/>
      <c r="T75" s="6"/>
      <c r="U75" s="6"/>
      <c r="V75" s="7"/>
      <c r="W75" s="8"/>
      <c r="X75" s="5"/>
      <c r="Y75" s="5"/>
      <c r="Z75" s="5"/>
      <c r="AA75" s="5"/>
      <c r="AB75" s="5"/>
      <c r="AC75" s="5"/>
      <c r="AD75" s="9" t="s">
        <v>244</v>
      </c>
    </row>
    <row r="76" spans="1:30" ht="13.5" customHeight="1" x14ac:dyDescent="0.25">
      <c r="A76" s="5"/>
      <c r="B76" s="5"/>
      <c r="C76" s="5" t="s">
        <v>1150</v>
      </c>
      <c r="D76" s="5"/>
      <c r="E76" s="5"/>
      <c r="F76" s="5"/>
      <c r="G76" s="5"/>
      <c r="H76" s="6"/>
      <c r="I76" s="6"/>
      <c r="J76" s="7"/>
      <c r="K76" s="8"/>
      <c r="L76" s="6"/>
      <c r="M76" s="6"/>
      <c r="N76" s="7"/>
      <c r="O76" s="8"/>
      <c r="P76" s="6"/>
      <c r="Q76" s="6"/>
      <c r="R76" s="7"/>
      <c r="S76" s="8"/>
      <c r="T76" s="6"/>
      <c r="U76" s="6"/>
      <c r="V76" s="7"/>
      <c r="W76" s="8"/>
      <c r="X76" s="5"/>
      <c r="Y76" s="5"/>
      <c r="Z76" s="5"/>
      <c r="AA76" s="5"/>
      <c r="AB76" s="5"/>
      <c r="AC76" s="5"/>
      <c r="AD76" s="9" t="s">
        <v>244</v>
      </c>
    </row>
    <row r="77" spans="1:30" ht="13.5" customHeight="1" x14ac:dyDescent="0.25">
      <c r="A77" s="5"/>
      <c r="B77" s="5"/>
      <c r="C77" s="5" t="s">
        <v>1151</v>
      </c>
      <c r="D77" s="5"/>
      <c r="E77" s="5"/>
      <c r="F77" s="5"/>
      <c r="G77" s="5"/>
      <c r="H77" s="6"/>
      <c r="I77" s="6"/>
      <c r="J77" s="7"/>
      <c r="K77" s="8"/>
      <c r="L77" s="6"/>
      <c r="M77" s="6"/>
      <c r="N77" s="7"/>
      <c r="O77" s="8"/>
      <c r="P77" s="6"/>
      <c r="Q77" s="6"/>
      <c r="R77" s="7"/>
      <c r="S77" s="8"/>
      <c r="T77" s="6"/>
      <c r="U77" s="6"/>
      <c r="V77" s="7"/>
      <c r="W77" s="8"/>
      <c r="X77" s="5"/>
      <c r="Y77" s="5"/>
      <c r="Z77" s="5"/>
      <c r="AA77" s="5"/>
      <c r="AB77" s="5"/>
      <c r="AC77" s="5"/>
      <c r="AD77" s="9" t="s">
        <v>244</v>
      </c>
    </row>
    <row r="78" spans="1:30" ht="13.5" customHeight="1" x14ac:dyDescent="0.25">
      <c r="A78" s="5"/>
      <c r="B78" s="5"/>
      <c r="C78" s="5" t="s">
        <v>1152</v>
      </c>
      <c r="D78" s="5"/>
      <c r="E78" s="5"/>
      <c r="F78" s="5"/>
      <c r="G78" s="5"/>
      <c r="H78" s="6"/>
      <c r="I78" s="6"/>
      <c r="J78" s="7"/>
      <c r="K78" s="8"/>
      <c r="L78" s="6"/>
      <c r="M78" s="6"/>
      <c r="N78" s="7"/>
      <c r="O78" s="8"/>
      <c r="P78" s="6"/>
      <c r="Q78" s="6"/>
      <c r="R78" s="7"/>
      <c r="S78" s="8"/>
      <c r="T78" s="6"/>
      <c r="U78" s="6"/>
      <c r="V78" s="7"/>
      <c r="W78" s="8"/>
      <c r="X78" s="5"/>
      <c r="Y78" s="5"/>
      <c r="Z78" s="5"/>
      <c r="AA78" s="5"/>
      <c r="AB78" s="5"/>
      <c r="AC78" s="5"/>
      <c r="AD78" s="9" t="s">
        <v>146</v>
      </c>
    </row>
    <row r="79" spans="1:30" ht="13.5" customHeight="1" x14ac:dyDescent="0.25">
      <c r="A79" s="5"/>
      <c r="B79" s="5"/>
      <c r="C79" s="5" t="s">
        <v>1153</v>
      </c>
      <c r="D79" s="5"/>
      <c r="E79" s="5"/>
      <c r="F79" s="5"/>
      <c r="G79" s="5"/>
      <c r="H79" s="6"/>
      <c r="I79" s="6"/>
      <c r="J79" s="7"/>
      <c r="K79" s="8"/>
      <c r="L79" s="6"/>
      <c r="M79" s="6"/>
      <c r="N79" s="7"/>
      <c r="O79" s="8"/>
      <c r="P79" s="6"/>
      <c r="Q79" s="6"/>
      <c r="R79" s="7"/>
      <c r="S79" s="8"/>
      <c r="T79" s="6"/>
      <c r="U79" s="6"/>
      <c r="V79" s="7"/>
      <c r="W79" s="8"/>
      <c r="X79" s="5"/>
      <c r="Y79" s="5"/>
      <c r="Z79" s="5"/>
      <c r="AA79" s="5"/>
      <c r="AB79" s="5"/>
      <c r="AC79" s="5"/>
      <c r="AD79" s="9" t="s">
        <v>134</v>
      </c>
    </row>
    <row r="80" spans="1:30" ht="13.5" customHeight="1" x14ac:dyDescent="0.25">
      <c r="A80" s="5"/>
      <c r="B80" s="5"/>
      <c r="C80" s="5" t="s">
        <v>1154</v>
      </c>
      <c r="D80" s="5"/>
      <c r="E80" s="5"/>
      <c r="F80" s="5"/>
      <c r="G80" s="5"/>
      <c r="H80" s="6"/>
      <c r="I80" s="6"/>
      <c r="J80" s="7"/>
      <c r="K80" s="8"/>
      <c r="L80" s="6"/>
      <c r="M80" s="6"/>
      <c r="N80" s="7"/>
      <c r="O80" s="8"/>
      <c r="P80" s="6"/>
      <c r="Q80" s="6"/>
      <c r="R80" s="7"/>
      <c r="S80" s="8"/>
      <c r="T80" s="6"/>
      <c r="U80" s="6"/>
      <c r="V80" s="7"/>
      <c r="W80" s="8"/>
      <c r="X80" s="5"/>
      <c r="Y80" s="5"/>
      <c r="Z80" s="5"/>
      <c r="AA80" s="5"/>
      <c r="AB80" s="5"/>
      <c r="AC80" s="5"/>
      <c r="AD80" s="9" t="s">
        <v>244</v>
      </c>
    </row>
    <row r="81" spans="1:30" ht="13.5" customHeight="1" x14ac:dyDescent="0.25">
      <c r="A81" s="5"/>
      <c r="B81" s="5"/>
      <c r="C81" s="5"/>
      <c r="D81" s="5"/>
      <c r="E81" s="5"/>
      <c r="F81" s="5"/>
      <c r="G81" s="5"/>
      <c r="H81" s="6"/>
      <c r="I81" s="6"/>
      <c r="J81" s="7"/>
      <c r="K81" s="8"/>
      <c r="L81" s="6"/>
      <c r="M81" s="6"/>
      <c r="N81" s="7"/>
      <c r="O81" s="8"/>
      <c r="P81" s="6"/>
      <c r="Q81" s="6"/>
      <c r="R81" s="7"/>
      <c r="S81" s="8"/>
      <c r="T81" s="6"/>
      <c r="U81" s="6"/>
      <c r="V81" s="7"/>
      <c r="W81" s="8"/>
      <c r="X81" s="5"/>
      <c r="Y81" s="5"/>
      <c r="Z81" s="5"/>
      <c r="AA81" s="5"/>
      <c r="AB81" s="5"/>
      <c r="AC81" s="5"/>
      <c r="AD81" s="9"/>
    </row>
    <row r="82" spans="1:30" ht="13.5" customHeight="1" x14ac:dyDescent="0.25">
      <c r="A82" s="111"/>
      <c r="B82" s="111"/>
      <c r="C82" s="111"/>
      <c r="D82" s="111"/>
      <c r="E82" s="111"/>
      <c r="F82" s="111"/>
      <c r="G82" s="111"/>
      <c r="H82" s="112"/>
      <c r="I82" s="112"/>
      <c r="J82" s="113"/>
      <c r="K82" s="114"/>
      <c r="L82" s="112"/>
      <c r="M82" s="112"/>
      <c r="N82" s="113"/>
      <c r="O82" s="114"/>
      <c r="P82" s="112"/>
      <c r="Q82" s="112"/>
      <c r="R82" s="113"/>
      <c r="S82" s="114"/>
      <c r="T82" s="112"/>
      <c r="U82" s="112"/>
      <c r="V82" s="113"/>
      <c r="W82" s="114"/>
      <c r="X82" s="111"/>
      <c r="Y82" s="111"/>
      <c r="Z82" s="111"/>
      <c r="AA82" s="896"/>
      <c r="AB82" s="896"/>
      <c r="AC82" s="111"/>
      <c r="AD82" s="115"/>
    </row>
    <row r="83" spans="1:30" ht="13.5" customHeight="1" x14ac:dyDescent="0.25">
      <c r="A83" s="5"/>
      <c r="B83" s="5" t="s">
        <v>1155</v>
      </c>
      <c r="C83" s="5" t="s">
        <v>1156</v>
      </c>
      <c r="D83" s="5"/>
      <c r="E83" s="5"/>
      <c r="F83" s="5"/>
      <c r="G83" s="5"/>
      <c r="H83" s="6"/>
      <c r="I83" s="6"/>
      <c r="J83" s="7"/>
      <c r="K83" s="8"/>
      <c r="L83" s="6"/>
      <c r="M83" s="6"/>
      <c r="N83" s="7"/>
      <c r="O83" s="8"/>
      <c r="P83" s="6"/>
      <c r="Q83" s="6"/>
      <c r="R83" s="7"/>
      <c r="S83" s="8"/>
      <c r="T83" s="6"/>
      <c r="U83" s="6"/>
      <c r="V83" s="7"/>
      <c r="W83" s="8"/>
      <c r="X83" s="5"/>
      <c r="Y83" s="5"/>
      <c r="Z83" s="5"/>
      <c r="AA83" s="5"/>
      <c r="AB83" s="5"/>
      <c r="AC83" s="5"/>
      <c r="AD83" s="9" t="s">
        <v>244</v>
      </c>
    </row>
    <row r="84" spans="1:30" ht="13.5" customHeight="1" x14ac:dyDescent="0.25">
      <c r="A84" s="5"/>
      <c r="B84" s="5"/>
      <c r="C84" s="5" t="s">
        <v>1157</v>
      </c>
      <c r="D84" s="5"/>
      <c r="E84" s="5"/>
      <c r="F84" s="5"/>
      <c r="G84" s="5"/>
      <c r="H84" s="6"/>
      <c r="I84" s="6"/>
      <c r="J84" s="7"/>
      <c r="K84" s="8"/>
      <c r="L84" s="6"/>
      <c r="M84" s="6"/>
      <c r="N84" s="7"/>
      <c r="O84" s="8"/>
      <c r="P84" s="6"/>
      <c r="Q84" s="6"/>
      <c r="R84" s="7"/>
      <c r="S84" s="8"/>
      <c r="T84" s="6"/>
      <c r="U84" s="6"/>
      <c r="V84" s="7"/>
      <c r="W84" s="8"/>
      <c r="X84" s="5"/>
      <c r="Y84" s="5"/>
      <c r="Z84" s="5"/>
      <c r="AA84" s="5"/>
      <c r="AB84" s="5"/>
      <c r="AC84" s="5"/>
      <c r="AD84" s="9" t="s">
        <v>244</v>
      </c>
    </row>
    <row r="85" spans="1:30" ht="13.5" customHeight="1" x14ac:dyDescent="0.25">
      <c r="A85" s="5"/>
      <c r="B85" s="5"/>
      <c r="C85" s="5" t="s">
        <v>1158</v>
      </c>
      <c r="D85" s="5"/>
      <c r="E85" s="5"/>
      <c r="F85" s="5"/>
      <c r="G85" s="5"/>
      <c r="H85" s="6"/>
      <c r="I85" s="6"/>
      <c r="J85" s="7"/>
      <c r="K85" s="8"/>
      <c r="L85" s="6"/>
      <c r="M85" s="6"/>
      <c r="N85" s="7"/>
      <c r="O85" s="8"/>
      <c r="P85" s="6"/>
      <c r="Q85" s="6"/>
      <c r="R85" s="7"/>
      <c r="S85" s="8"/>
      <c r="T85" s="6"/>
      <c r="U85" s="6"/>
      <c r="V85" s="7"/>
      <c r="W85" s="8"/>
      <c r="X85" s="5"/>
      <c r="Y85" s="5"/>
      <c r="Z85" s="5"/>
      <c r="AA85" s="5"/>
      <c r="AB85" s="5"/>
      <c r="AC85" s="5"/>
      <c r="AD85" s="9" t="s">
        <v>146</v>
      </c>
    </row>
    <row r="86" spans="1:30" ht="13.5" customHeight="1" x14ac:dyDescent="0.25">
      <c r="A86" s="5"/>
      <c r="B86" s="5"/>
      <c r="C86" s="5"/>
      <c r="D86" s="5"/>
      <c r="E86" s="5"/>
      <c r="F86" s="5"/>
      <c r="G86" s="5"/>
      <c r="H86" s="6"/>
      <c r="I86" s="6"/>
      <c r="J86" s="7"/>
      <c r="K86" s="8"/>
      <c r="L86" s="6"/>
      <c r="M86" s="6"/>
      <c r="N86" s="7"/>
      <c r="O86" s="8"/>
      <c r="P86" s="6"/>
      <c r="Q86" s="6"/>
      <c r="R86" s="7"/>
      <c r="S86" s="8"/>
      <c r="T86" s="6"/>
      <c r="U86" s="6"/>
      <c r="V86" s="7"/>
      <c r="W86" s="8"/>
      <c r="X86" s="5"/>
      <c r="Y86" s="5"/>
      <c r="Z86" s="5"/>
      <c r="AA86" s="5"/>
      <c r="AB86" s="5"/>
      <c r="AC86" s="5"/>
      <c r="AD86" s="9"/>
    </row>
    <row r="87" spans="1:30" ht="13.5" customHeight="1" x14ac:dyDescent="0.25">
      <c r="A87" s="111"/>
      <c r="B87" s="111"/>
      <c r="C87" s="111"/>
      <c r="D87" s="111"/>
      <c r="E87" s="111"/>
      <c r="F87" s="111"/>
      <c r="G87" s="111"/>
      <c r="H87" s="112"/>
      <c r="I87" s="112"/>
      <c r="J87" s="113"/>
      <c r="K87" s="114"/>
      <c r="L87" s="112"/>
      <c r="M87" s="112"/>
      <c r="N87" s="113"/>
      <c r="O87" s="114"/>
      <c r="P87" s="112"/>
      <c r="Q87" s="112"/>
      <c r="R87" s="113"/>
      <c r="S87" s="114"/>
      <c r="T87" s="112"/>
      <c r="U87" s="112"/>
      <c r="V87" s="113"/>
      <c r="W87" s="114"/>
      <c r="X87" s="111"/>
      <c r="Y87" s="111"/>
      <c r="Z87" s="111"/>
      <c r="AA87" s="896"/>
      <c r="AB87" s="896"/>
      <c r="AC87" s="111"/>
      <c r="AD87" s="115"/>
    </row>
    <row r="88" spans="1:30" ht="13.5" customHeight="1" x14ac:dyDescent="0.25">
      <c r="A88" s="5"/>
      <c r="B88" s="5" t="s">
        <v>1159</v>
      </c>
      <c r="C88" s="5"/>
      <c r="D88" s="5"/>
      <c r="E88" s="5"/>
      <c r="F88" s="5"/>
      <c r="G88" s="5"/>
      <c r="H88" s="6"/>
      <c r="I88" s="6"/>
      <c r="J88" s="7"/>
      <c r="K88" s="8"/>
      <c r="L88" s="6"/>
      <c r="M88" s="6"/>
      <c r="N88" s="7"/>
      <c r="O88" s="8"/>
      <c r="P88" s="6"/>
      <c r="Q88" s="6"/>
      <c r="R88" s="7"/>
      <c r="S88" s="8"/>
      <c r="T88" s="6"/>
      <c r="U88" s="6"/>
      <c r="V88" s="7"/>
      <c r="W88" s="8"/>
      <c r="X88" s="5"/>
      <c r="Y88" s="5"/>
      <c r="Z88" s="5"/>
      <c r="AA88" s="5"/>
      <c r="AB88" s="5"/>
      <c r="AC88" s="5"/>
      <c r="AD88" s="9" t="s">
        <v>146</v>
      </c>
    </row>
    <row r="89" spans="1:30" ht="13.5" customHeight="1" x14ac:dyDescent="0.25"/>
    <row r="90" spans="1:30" ht="13.5" customHeight="1" x14ac:dyDescent="0.25"/>
    <row r="91" spans="1:30" ht="13.5" customHeight="1" x14ac:dyDescent="0.25"/>
    <row r="92" spans="1:30" ht="13.5" customHeight="1" x14ac:dyDescent="0.25"/>
    <row r="93" spans="1:30" ht="13.5" customHeight="1" x14ac:dyDescent="0.25"/>
    <row r="94" spans="1:30" ht="13.5" customHeight="1" x14ac:dyDescent="0.25"/>
    <row r="95" spans="1:30" ht="13.5" customHeight="1" x14ac:dyDescent="0.25"/>
    <row r="96" spans="1:30"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1" xr:uid="{00000000-0009-0000-0000-000016000000}"/>
  <dataValidations count="1">
    <dataValidation type="list" allowBlank="1" showInputMessage="1" showErrorMessage="1" sqref="AA2:AB88" xr:uid="{4762D0E3-BB24-4685-92E7-1E7E0D243D03}">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8D8D8"/>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1" width="10.85546875" customWidth="1"/>
    <col min="2" max="4" width="8.7109375" customWidth="1"/>
    <col min="5" max="5" width="19.5703125" customWidth="1"/>
    <col min="6" max="6" width="17.5703125" customWidth="1"/>
    <col min="7" max="7" width="10" customWidth="1"/>
    <col min="8" max="17" width="9" hidden="1" customWidth="1"/>
    <col min="18" max="29" width="9" customWidth="1"/>
    <col min="30" max="30" width="16.710937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20" t="s">
        <v>27</v>
      </c>
      <c r="AC1" s="526" t="s">
        <v>28</v>
      </c>
      <c r="AD1" s="517" t="s">
        <v>29</v>
      </c>
    </row>
    <row r="2" spans="1:30" ht="13.5" customHeight="1" x14ac:dyDescent="0.25">
      <c r="A2" s="547" t="s">
        <v>30</v>
      </c>
      <c r="B2" s="548"/>
      <c r="C2" s="548" t="s">
        <v>153</v>
      </c>
      <c r="D2" s="548" t="s">
        <v>154</v>
      </c>
      <c r="E2" s="548"/>
      <c r="F2" s="548"/>
      <c r="G2" s="553"/>
      <c r="H2" s="559"/>
      <c r="I2" s="549"/>
      <c r="J2" s="550"/>
      <c r="K2" s="551"/>
      <c r="L2" s="549"/>
      <c r="M2" s="549"/>
      <c r="N2" s="550"/>
      <c r="O2" s="551"/>
      <c r="P2" s="549"/>
      <c r="Q2" s="549"/>
      <c r="R2" s="550"/>
      <c r="S2" s="551"/>
      <c r="T2" s="549"/>
      <c r="U2" s="549"/>
      <c r="V2" s="550"/>
      <c r="W2" s="560"/>
      <c r="X2" s="565"/>
      <c r="Y2" s="569"/>
      <c r="Z2" s="548"/>
      <c r="AA2" s="548"/>
      <c r="AB2" s="570"/>
      <c r="AC2" s="556"/>
      <c r="AD2" s="552"/>
    </row>
    <row r="3" spans="1:30" ht="120" x14ac:dyDescent="0.25">
      <c r="A3" s="160"/>
      <c r="B3" s="161"/>
      <c r="C3" s="161" t="s">
        <v>155</v>
      </c>
      <c r="D3" s="161"/>
      <c r="E3" s="969" t="s">
        <v>1288</v>
      </c>
      <c r="F3" s="168" t="s">
        <v>1289</v>
      </c>
      <c r="G3" s="554"/>
      <c r="H3" s="561"/>
      <c r="I3" s="162"/>
      <c r="J3" s="163"/>
      <c r="K3" s="164"/>
      <c r="L3" s="162"/>
      <c r="M3" s="162"/>
      <c r="N3" s="163"/>
      <c r="O3" s="164"/>
      <c r="P3" s="162"/>
      <c r="Q3" s="162"/>
      <c r="R3" s="163"/>
      <c r="S3" s="164"/>
      <c r="T3" s="162"/>
      <c r="U3" s="162"/>
      <c r="V3" s="163"/>
      <c r="W3" s="562"/>
      <c r="X3" s="566" t="s">
        <v>156</v>
      </c>
      <c r="Y3" s="160" t="s">
        <v>37</v>
      </c>
      <c r="Z3" s="165" t="s">
        <v>37</v>
      </c>
      <c r="AA3" s="165"/>
      <c r="AB3" s="571"/>
      <c r="AC3" s="557"/>
      <c r="AD3" s="166" t="s">
        <v>134</v>
      </c>
    </row>
    <row r="4" spans="1:30" ht="120" x14ac:dyDescent="0.25">
      <c r="A4" s="160"/>
      <c r="B4" s="161"/>
      <c r="C4" s="161" t="s">
        <v>157</v>
      </c>
      <c r="D4" s="161"/>
      <c r="E4" s="167" t="s">
        <v>158</v>
      </c>
      <c r="F4" s="161" t="s">
        <v>159</v>
      </c>
      <c r="G4" s="554"/>
      <c r="H4" s="561"/>
      <c r="I4" s="162"/>
      <c r="J4" s="163"/>
      <c r="K4" s="164"/>
      <c r="L4" s="162"/>
      <c r="M4" s="162"/>
      <c r="N4" s="163"/>
      <c r="O4" s="164"/>
      <c r="P4" s="162"/>
      <c r="Q4" s="162"/>
      <c r="R4" s="163"/>
      <c r="S4" s="164"/>
      <c r="T4" s="162"/>
      <c r="U4" s="162"/>
      <c r="V4" s="163"/>
      <c r="W4" s="562"/>
      <c r="X4" s="566" t="s">
        <v>156</v>
      </c>
      <c r="Y4" s="160" t="s">
        <v>37</v>
      </c>
      <c r="Z4" s="165" t="s">
        <v>37</v>
      </c>
      <c r="AA4" s="165"/>
      <c r="AB4" s="571"/>
      <c r="AC4" s="557"/>
      <c r="AD4" s="166" t="s">
        <v>134</v>
      </c>
    </row>
    <row r="5" spans="1:30" ht="60" x14ac:dyDescent="0.25">
      <c r="A5" s="160"/>
      <c r="B5" s="161"/>
      <c r="C5" s="161" t="s">
        <v>160</v>
      </c>
      <c r="D5" s="161"/>
      <c r="E5" s="168" t="s">
        <v>161</v>
      </c>
      <c r="F5" s="161"/>
      <c r="G5" s="554" t="s">
        <v>162</v>
      </c>
      <c r="H5" s="561">
        <v>2500</v>
      </c>
      <c r="I5" s="162"/>
      <c r="J5" s="163"/>
      <c r="K5" s="164"/>
      <c r="L5" s="162">
        <v>3000</v>
      </c>
      <c r="M5" s="162"/>
      <c r="N5" s="163">
        <v>513.12</v>
      </c>
      <c r="O5" s="164">
        <v>0</v>
      </c>
      <c r="P5" s="162">
        <v>2000</v>
      </c>
      <c r="Q5" s="162"/>
      <c r="R5" s="163">
        <v>236.35</v>
      </c>
      <c r="S5" s="164">
        <v>0</v>
      </c>
      <c r="T5" s="162">
        <v>750</v>
      </c>
      <c r="U5" s="162"/>
      <c r="V5" s="163"/>
      <c r="W5" s="562"/>
      <c r="X5" s="566" t="s">
        <v>109</v>
      </c>
      <c r="Y5" s="160" t="s">
        <v>127</v>
      </c>
      <c r="Z5" s="161" t="s">
        <v>127</v>
      </c>
      <c r="AA5" s="165" t="s">
        <v>127</v>
      </c>
      <c r="AB5" s="571" t="s">
        <v>127</v>
      </c>
      <c r="AC5" s="557"/>
      <c r="AD5" s="166" t="s">
        <v>134</v>
      </c>
    </row>
    <row r="6" spans="1:30" ht="13.5" customHeight="1" x14ac:dyDescent="0.25">
      <c r="A6" s="160"/>
      <c r="B6" s="161"/>
      <c r="C6" s="161" t="s">
        <v>164</v>
      </c>
      <c r="D6" s="161"/>
      <c r="E6" s="161" t="s">
        <v>165</v>
      </c>
      <c r="F6" s="161"/>
      <c r="G6" s="554" t="s">
        <v>166</v>
      </c>
      <c r="H6" s="561"/>
      <c r="I6" s="162"/>
      <c r="J6" s="163"/>
      <c r="K6" s="164"/>
      <c r="L6" s="162"/>
      <c r="M6" s="162"/>
      <c r="N6" s="163"/>
      <c r="O6" s="164"/>
      <c r="P6" s="162"/>
      <c r="Q6" s="162"/>
      <c r="R6" s="163"/>
      <c r="S6" s="164"/>
      <c r="T6" s="162"/>
      <c r="U6" s="162"/>
      <c r="V6" s="163"/>
      <c r="W6" s="562"/>
      <c r="X6" s="566" t="s">
        <v>109</v>
      </c>
      <c r="Y6" s="160" t="s">
        <v>42</v>
      </c>
      <c r="Z6" s="161" t="s">
        <v>127</v>
      </c>
      <c r="AA6" s="165" t="s">
        <v>127</v>
      </c>
      <c r="AB6" s="571" t="s">
        <v>42</v>
      </c>
      <c r="AC6" s="557"/>
      <c r="AD6" s="166" t="s">
        <v>134</v>
      </c>
    </row>
    <row r="7" spans="1:30" ht="13.5" customHeight="1" x14ac:dyDescent="0.25">
      <c r="A7" s="160"/>
      <c r="B7" s="161"/>
      <c r="C7" s="161" t="s">
        <v>167</v>
      </c>
      <c r="D7" s="161"/>
      <c r="E7" s="161" t="s">
        <v>168</v>
      </c>
      <c r="F7" s="161"/>
      <c r="G7" s="554"/>
      <c r="H7" s="561"/>
      <c r="I7" s="162"/>
      <c r="J7" s="163"/>
      <c r="K7" s="164"/>
      <c r="L7" s="162"/>
      <c r="M7" s="162"/>
      <c r="N7" s="163"/>
      <c r="O7" s="164"/>
      <c r="P7" s="162"/>
      <c r="Q7" s="162"/>
      <c r="R7" s="163"/>
      <c r="S7" s="164"/>
      <c r="T7" s="162"/>
      <c r="U7" s="162"/>
      <c r="V7" s="163"/>
      <c r="W7" s="562"/>
      <c r="X7" s="566" t="s">
        <v>169</v>
      </c>
      <c r="Y7" s="160" t="s">
        <v>170</v>
      </c>
      <c r="Z7" s="161" t="s">
        <v>170</v>
      </c>
      <c r="AA7" s="165" t="s">
        <v>170</v>
      </c>
      <c r="AB7" s="571" t="s">
        <v>170</v>
      </c>
      <c r="AC7" s="557"/>
      <c r="AD7" s="166" t="s">
        <v>134</v>
      </c>
    </row>
    <row r="8" spans="1:30" ht="105" x14ac:dyDescent="0.25">
      <c r="A8" s="160"/>
      <c r="B8" s="161"/>
      <c r="C8" s="161" t="s">
        <v>171</v>
      </c>
      <c r="D8" s="161"/>
      <c r="E8" s="169" t="s">
        <v>1290</v>
      </c>
      <c r="F8" s="161" t="s">
        <v>172</v>
      </c>
      <c r="G8" s="554"/>
      <c r="H8" s="561"/>
      <c r="I8" s="162"/>
      <c r="J8" s="163"/>
      <c r="K8" s="164"/>
      <c r="L8" s="162"/>
      <c r="M8" s="162"/>
      <c r="N8" s="163"/>
      <c r="O8" s="164"/>
      <c r="P8" s="162"/>
      <c r="Q8" s="162"/>
      <c r="R8" s="163"/>
      <c r="S8" s="164"/>
      <c r="T8" s="162"/>
      <c r="U8" s="162"/>
      <c r="V8" s="163"/>
      <c r="W8" s="562"/>
      <c r="X8" s="566" t="s">
        <v>173</v>
      </c>
      <c r="Y8" s="160" t="s">
        <v>37</v>
      </c>
      <c r="Z8" s="165" t="s">
        <v>37</v>
      </c>
      <c r="AA8" s="165"/>
      <c r="AB8" s="571"/>
      <c r="AC8" s="557"/>
      <c r="AD8" s="166" t="s">
        <v>134</v>
      </c>
    </row>
    <row r="9" spans="1:30" ht="13.5" customHeight="1" x14ac:dyDescent="0.25">
      <c r="A9" s="160"/>
      <c r="B9" s="161"/>
      <c r="C9" s="161"/>
      <c r="D9" s="161"/>
      <c r="E9" s="161" t="s">
        <v>165</v>
      </c>
      <c r="F9" s="161"/>
      <c r="G9" s="554" t="s">
        <v>174</v>
      </c>
      <c r="H9" s="561"/>
      <c r="I9" s="162"/>
      <c r="J9" s="163"/>
      <c r="K9" s="164"/>
      <c r="L9" s="162"/>
      <c r="M9" s="162"/>
      <c r="N9" s="163"/>
      <c r="O9" s="164"/>
      <c r="P9" s="162"/>
      <c r="Q9" s="162"/>
      <c r="R9" s="163"/>
      <c r="S9" s="164"/>
      <c r="T9" s="162"/>
      <c r="U9" s="162"/>
      <c r="V9" s="163"/>
      <c r="W9" s="562"/>
      <c r="X9" s="567"/>
      <c r="Y9" s="160"/>
      <c r="Z9" s="161"/>
      <c r="AA9" s="165"/>
      <c r="AB9" s="571"/>
      <c r="AC9" s="557"/>
      <c r="AD9" s="166" t="s">
        <v>134</v>
      </c>
    </row>
    <row r="10" spans="1:30" ht="105" x14ac:dyDescent="0.25">
      <c r="A10" s="160"/>
      <c r="B10" s="161"/>
      <c r="C10" s="161" t="s">
        <v>175</v>
      </c>
      <c r="D10" s="161"/>
      <c r="E10" s="169" t="s">
        <v>1291</v>
      </c>
      <c r="F10" s="161" t="s">
        <v>176</v>
      </c>
      <c r="G10" s="554"/>
      <c r="H10" s="561"/>
      <c r="I10" s="162"/>
      <c r="J10" s="163"/>
      <c r="K10" s="164"/>
      <c r="L10" s="162"/>
      <c r="M10" s="162"/>
      <c r="N10" s="163"/>
      <c r="O10" s="164"/>
      <c r="P10" s="162"/>
      <c r="Q10" s="162"/>
      <c r="R10" s="163"/>
      <c r="S10" s="164"/>
      <c r="T10" s="162"/>
      <c r="U10" s="162"/>
      <c r="V10" s="163"/>
      <c r="W10" s="562"/>
      <c r="X10" s="566" t="s">
        <v>177</v>
      </c>
      <c r="Y10" s="160" t="s">
        <v>37</v>
      </c>
      <c r="Z10" s="165" t="s">
        <v>37</v>
      </c>
      <c r="AA10" s="165"/>
      <c r="AB10" s="571"/>
      <c r="AC10" s="557"/>
      <c r="AD10" s="166" t="s">
        <v>134</v>
      </c>
    </row>
    <row r="11" spans="1:30" ht="13.5" customHeight="1" x14ac:dyDescent="0.25">
      <c r="A11" s="160"/>
      <c r="B11" s="161"/>
      <c r="C11" s="161"/>
      <c r="D11" s="161"/>
      <c r="E11" s="161" t="s">
        <v>165</v>
      </c>
      <c r="F11" s="161"/>
      <c r="G11" s="554" t="s">
        <v>174</v>
      </c>
      <c r="H11" s="561"/>
      <c r="I11" s="162"/>
      <c r="J11" s="163"/>
      <c r="K11" s="164"/>
      <c r="L11" s="162"/>
      <c r="M11" s="162"/>
      <c r="N11" s="163"/>
      <c r="O11" s="164"/>
      <c r="P11" s="162"/>
      <c r="Q11" s="162"/>
      <c r="R11" s="163"/>
      <c r="S11" s="164"/>
      <c r="T11" s="162"/>
      <c r="U11" s="162"/>
      <c r="V11" s="163"/>
      <c r="W11" s="562"/>
      <c r="X11" s="567"/>
      <c r="Y11" s="160"/>
      <c r="Z11" s="161"/>
      <c r="AA11" s="165"/>
      <c r="AB11" s="571"/>
      <c r="AC11" s="557"/>
      <c r="AD11" s="166" t="s">
        <v>134</v>
      </c>
    </row>
    <row r="12" spans="1:30" ht="13.5" customHeight="1" x14ac:dyDescent="0.25">
      <c r="A12" s="160"/>
      <c r="B12" s="161"/>
      <c r="C12" s="161"/>
      <c r="D12" s="161"/>
      <c r="E12" s="161" t="s">
        <v>178</v>
      </c>
      <c r="F12" s="161"/>
      <c r="G12" s="554"/>
      <c r="H12" s="561"/>
      <c r="I12" s="162"/>
      <c r="J12" s="163"/>
      <c r="K12" s="164"/>
      <c r="L12" s="162"/>
      <c r="M12" s="162"/>
      <c r="N12" s="163"/>
      <c r="O12" s="164"/>
      <c r="P12" s="162"/>
      <c r="Q12" s="162"/>
      <c r="R12" s="163"/>
      <c r="S12" s="164"/>
      <c r="T12" s="162"/>
      <c r="U12" s="162"/>
      <c r="V12" s="163"/>
      <c r="W12" s="562"/>
      <c r="X12" s="567"/>
      <c r="Y12" s="160"/>
      <c r="Z12" s="161"/>
      <c r="AA12" s="165"/>
      <c r="AB12" s="571"/>
      <c r="AC12" s="557"/>
      <c r="AD12" s="166" t="s">
        <v>134</v>
      </c>
    </row>
    <row r="13" spans="1:30" ht="105" x14ac:dyDescent="0.25">
      <c r="A13" s="160"/>
      <c r="B13" s="161"/>
      <c r="C13" s="161" t="s">
        <v>179</v>
      </c>
      <c r="D13" s="161"/>
      <c r="E13" s="169" t="s">
        <v>1292</v>
      </c>
      <c r="F13" s="168" t="s">
        <v>1293</v>
      </c>
      <c r="G13" s="554"/>
      <c r="H13" s="561"/>
      <c r="I13" s="162"/>
      <c r="J13" s="163"/>
      <c r="K13" s="164"/>
      <c r="L13" s="162"/>
      <c r="M13" s="162"/>
      <c r="N13" s="163"/>
      <c r="O13" s="164"/>
      <c r="P13" s="162"/>
      <c r="Q13" s="162"/>
      <c r="R13" s="163"/>
      <c r="S13" s="164"/>
      <c r="T13" s="162"/>
      <c r="U13" s="162"/>
      <c r="V13" s="163"/>
      <c r="W13" s="562"/>
      <c r="X13" s="566" t="s">
        <v>180</v>
      </c>
      <c r="Y13" s="160" t="s">
        <v>37</v>
      </c>
      <c r="Z13" s="165" t="s">
        <v>37</v>
      </c>
      <c r="AA13" s="165"/>
      <c r="AB13" s="571"/>
      <c r="AC13" s="557"/>
      <c r="AD13" s="166" t="s">
        <v>134</v>
      </c>
    </row>
    <row r="14" spans="1:30" ht="75" x14ac:dyDescent="0.25">
      <c r="A14" s="160"/>
      <c r="B14" s="161"/>
      <c r="C14" s="161" t="s">
        <v>181</v>
      </c>
      <c r="D14" s="161"/>
      <c r="E14" s="161" t="s">
        <v>182</v>
      </c>
      <c r="F14" s="161"/>
      <c r="G14" s="554" t="s">
        <v>183</v>
      </c>
      <c r="H14" s="561">
        <v>6000</v>
      </c>
      <c r="I14" s="162">
        <v>3600</v>
      </c>
      <c r="J14" s="163">
        <v>409.46</v>
      </c>
      <c r="K14" s="164">
        <v>0</v>
      </c>
      <c r="L14" s="162">
        <v>10000</v>
      </c>
      <c r="M14" s="162">
        <v>7500</v>
      </c>
      <c r="N14" s="163">
        <v>10231.25</v>
      </c>
      <c r="O14" s="164">
        <v>9972.0499999999993</v>
      </c>
      <c r="P14" s="162">
        <v>10000</v>
      </c>
      <c r="Q14" s="162">
        <v>10000</v>
      </c>
      <c r="R14" s="163">
        <v>3814.58</v>
      </c>
      <c r="S14" s="164">
        <v>4289.21</v>
      </c>
      <c r="T14" s="162">
        <v>3000</v>
      </c>
      <c r="U14" s="162">
        <v>3000</v>
      </c>
      <c r="V14" s="163"/>
      <c r="W14" s="562"/>
      <c r="X14" s="566" t="s">
        <v>109</v>
      </c>
      <c r="Y14" s="160" t="s">
        <v>127</v>
      </c>
      <c r="Z14" s="161" t="s">
        <v>127</v>
      </c>
      <c r="AA14" s="165" t="s">
        <v>127</v>
      </c>
      <c r="AB14" s="571" t="s">
        <v>127</v>
      </c>
      <c r="AC14" s="557"/>
      <c r="AD14" s="166" t="s">
        <v>134</v>
      </c>
    </row>
    <row r="15" spans="1:30" ht="13.5" customHeight="1" x14ac:dyDescent="0.25">
      <c r="A15" s="160"/>
      <c r="B15" s="161"/>
      <c r="C15" s="161"/>
      <c r="D15" s="161"/>
      <c r="E15" s="161" t="s">
        <v>168</v>
      </c>
      <c r="F15" s="161"/>
      <c r="G15" s="554"/>
      <c r="H15" s="561"/>
      <c r="I15" s="162"/>
      <c r="J15" s="163"/>
      <c r="K15" s="164"/>
      <c r="L15" s="162"/>
      <c r="M15" s="162"/>
      <c r="N15" s="163"/>
      <c r="O15" s="164"/>
      <c r="P15" s="162"/>
      <c r="Q15" s="162"/>
      <c r="R15" s="163"/>
      <c r="S15" s="164"/>
      <c r="T15" s="162"/>
      <c r="U15" s="162"/>
      <c r="V15" s="163"/>
      <c r="W15" s="562"/>
      <c r="X15" s="567"/>
      <c r="Y15" s="160"/>
      <c r="Z15" s="161"/>
      <c r="AA15" s="165"/>
      <c r="AB15" s="571"/>
      <c r="AC15" s="557"/>
      <c r="AD15" s="166" t="s">
        <v>134</v>
      </c>
    </row>
    <row r="16" spans="1:30" ht="105" x14ac:dyDescent="0.25">
      <c r="A16" s="160"/>
      <c r="B16" s="161"/>
      <c r="C16" s="161" t="s">
        <v>184</v>
      </c>
      <c r="D16" s="161"/>
      <c r="E16" s="167" t="s">
        <v>185</v>
      </c>
      <c r="F16" s="161" t="s">
        <v>186</v>
      </c>
      <c r="G16" s="554"/>
      <c r="H16" s="561"/>
      <c r="I16" s="162"/>
      <c r="J16" s="163"/>
      <c r="K16" s="164"/>
      <c r="L16" s="162"/>
      <c r="M16" s="162"/>
      <c r="N16" s="163"/>
      <c r="O16" s="164"/>
      <c r="P16" s="162"/>
      <c r="Q16" s="162"/>
      <c r="R16" s="163"/>
      <c r="S16" s="164"/>
      <c r="T16" s="162"/>
      <c r="U16" s="162"/>
      <c r="V16" s="163"/>
      <c r="W16" s="562"/>
      <c r="X16" s="566" t="s">
        <v>180</v>
      </c>
      <c r="Y16" s="160" t="s">
        <v>37</v>
      </c>
      <c r="Z16" s="165" t="s">
        <v>37</v>
      </c>
      <c r="AA16" s="165"/>
      <c r="AB16" s="571"/>
      <c r="AC16" s="557"/>
      <c r="AD16" s="166" t="s">
        <v>134</v>
      </c>
    </row>
    <row r="17" spans="1:30" ht="13.5" customHeight="1" x14ac:dyDescent="0.25">
      <c r="A17" s="160"/>
      <c r="B17" s="161"/>
      <c r="C17" s="161"/>
      <c r="D17" s="161"/>
      <c r="E17" s="161" t="s">
        <v>182</v>
      </c>
      <c r="F17" s="161"/>
      <c r="G17" s="554"/>
      <c r="H17" s="561"/>
      <c r="I17" s="162"/>
      <c r="J17" s="163"/>
      <c r="K17" s="164"/>
      <c r="L17" s="162"/>
      <c r="M17" s="162"/>
      <c r="N17" s="163"/>
      <c r="O17" s="164"/>
      <c r="P17" s="162"/>
      <c r="Q17" s="162"/>
      <c r="R17" s="163"/>
      <c r="S17" s="164"/>
      <c r="T17" s="162"/>
      <c r="U17" s="162"/>
      <c r="V17" s="163"/>
      <c r="W17" s="562"/>
      <c r="X17" s="567"/>
      <c r="Y17" s="160"/>
      <c r="Z17" s="161"/>
      <c r="AA17" s="165"/>
      <c r="AB17" s="571"/>
      <c r="AC17" s="557"/>
      <c r="AD17" s="166" t="s">
        <v>134</v>
      </c>
    </row>
    <row r="18" spans="1:30" ht="105" x14ac:dyDescent="0.25">
      <c r="A18" s="160"/>
      <c r="B18" s="161"/>
      <c r="C18" s="161" t="s">
        <v>187</v>
      </c>
      <c r="D18" s="161"/>
      <c r="E18" s="169" t="s">
        <v>188</v>
      </c>
      <c r="F18" s="168" t="s">
        <v>189</v>
      </c>
      <c r="G18" s="554"/>
      <c r="H18" s="561"/>
      <c r="I18" s="162"/>
      <c r="J18" s="163"/>
      <c r="K18" s="164"/>
      <c r="L18" s="162"/>
      <c r="M18" s="162"/>
      <c r="N18" s="163"/>
      <c r="O18" s="164"/>
      <c r="P18" s="162"/>
      <c r="Q18" s="162"/>
      <c r="R18" s="163"/>
      <c r="S18" s="164"/>
      <c r="T18" s="162"/>
      <c r="U18" s="162"/>
      <c r="V18" s="163"/>
      <c r="W18" s="562"/>
      <c r="X18" s="566" t="s">
        <v>190</v>
      </c>
      <c r="Y18" s="160" t="s">
        <v>37</v>
      </c>
      <c r="Z18" s="165" t="s">
        <v>37</v>
      </c>
      <c r="AA18" s="165"/>
      <c r="AB18" s="571"/>
      <c r="AC18" s="557"/>
      <c r="AD18" s="166" t="s">
        <v>134</v>
      </c>
    </row>
    <row r="19" spans="1:30" ht="13.5" customHeight="1" x14ac:dyDescent="0.25">
      <c r="A19" s="160"/>
      <c r="B19" s="161"/>
      <c r="C19" s="161" t="s">
        <v>191</v>
      </c>
      <c r="D19" s="161"/>
      <c r="E19" s="161" t="s">
        <v>192</v>
      </c>
      <c r="F19" s="161"/>
      <c r="G19" s="554"/>
      <c r="H19" s="561"/>
      <c r="I19" s="162"/>
      <c r="J19" s="163"/>
      <c r="K19" s="164"/>
      <c r="L19" s="162"/>
      <c r="M19" s="162"/>
      <c r="N19" s="163"/>
      <c r="O19" s="164"/>
      <c r="P19" s="162"/>
      <c r="Q19" s="162"/>
      <c r="R19" s="163"/>
      <c r="S19" s="164"/>
      <c r="T19" s="162"/>
      <c r="U19" s="162"/>
      <c r="V19" s="163"/>
      <c r="W19" s="562"/>
      <c r="X19" s="566" t="s">
        <v>169</v>
      </c>
      <c r="Y19" s="160" t="s">
        <v>127</v>
      </c>
      <c r="Z19" s="161" t="s">
        <v>127</v>
      </c>
      <c r="AA19" s="165" t="s">
        <v>127</v>
      </c>
      <c r="AB19" s="571" t="s">
        <v>42</v>
      </c>
      <c r="AC19" s="557"/>
      <c r="AD19" s="166" t="s">
        <v>134</v>
      </c>
    </row>
    <row r="20" spans="1:30" ht="13.5" customHeight="1" x14ac:dyDescent="0.25">
      <c r="A20" s="160"/>
      <c r="B20" s="161"/>
      <c r="C20" s="161"/>
      <c r="D20" s="161"/>
      <c r="E20" s="161" t="s">
        <v>193</v>
      </c>
      <c r="F20" s="161"/>
      <c r="G20" s="554" t="s">
        <v>194</v>
      </c>
      <c r="H20" s="561"/>
      <c r="I20" s="162"/>
      <c r="J20" s="163">
        <v>508.6</v>
      </c>
      <c r="K20" s="164">
        <v>508.6</v>
      </c>
      <c r="L20" s="162"/>
      <c r="M20" s="162"/>
      <c r="N20" s="163">
        <v>29.65</v>
      </c>
      <c r="O20" s="164">
        <v>0</v>
      </c>
      <c r="P20" s="162"/>
      <c r="Q20" s="162"/>
      <c r="R20" s="163"/>
      <c r="S20" s="164"/>
      <c r="T20" s="162"/>
      <c r="U20" s="162"/>
      <c r="V20" s="163"/>
      <c r="W20" s="562"/>
      <c r="X20" s="566"/>
      <c r="Y20" s="160"/>
      <c r="Z20" s="161"/>
      <c r="AA20" s="165"/>
      <c r="AB20" s="571"/>
      <c r="AC20" s="557"/>
      <c r="AD20" s="166"/>
    </row>
    <row r="21" spans="1:30" ht="45" x14ac:dyDescent="0.25">
      <c r="A21" s="160"/>
      <c r="B21" s="161"/>
      <c r="C21" s="161" t="s">
        <v>195</v>
      </c>
      <c r="D21" s="161"/>
      <c r="E21" s="161" t="s">
        <v>196</v>
      </c>
      <c r="F21" s="161"/>
      <c r="G21" s="554" t="s">
        <v>197</v>
      </c>
      <c r="H21" s="561">
        <v>1000</v>
      </c>
      <c r="I21" s="162"/>
      <c r="J21" s="163"/>
      <c r="K21" s="164"/>
      <c r="L21" s="162">
        <v>1000</v>
      </c>
      <c r="M21" s="162"/>
      <c r="N21" s="163">
        <v>3056.58</v>
      </c>
      <c r="O21" s="164">
        <v>92.06</v>
      </c>
      <c r="P21" s="162">
        <v>1000</v>
      </c>
      <c r="Q21" s="162"/>
      <c r="R21" s="163">
        <v>64.5</v>
      </c>
      <c r="S21" s="164">
        <v>0</v>
      </c>
      <c r="T21" s="162">
        <v>500</v>
      </c>
      <c r="U21" s="162"/>
      <c r="V21" s="163"/>
      <c r="W21" s="562"/>
      <c r="X21" s="566" t="s">
        <v>109</v>
      </c>
      <c r="Y21" s="160" t="s">
        <v>127</v>
      </c>
      <c r="Z21" s="161" t="s">
        <v>127</v>
      </c>
      <c r="AA21" s="165" t="s">
        <v>127</v>
      </c>
      <c r="AB21" s="571" t="s">
        <v>42</v>
      </c>
      <c r="AC21" s="557"/>
      <c r="AD21" s="166" t="s">
        <v>134</v>
      </c>
    </row>
    <row r="22" spans="1:30" ht="45" x14ac:dyDescent="0.25">
      <c r="A22" s="160"/>
      <c r="B22" s="161"/>
      <c r="C22" s="161" t="s">
        <v>198</v>
      </c>
      <c r="D22" s="161"/>
      <c r="E22" s="161" t="s">
        <v>199</v>
      </c>
      <c r="F22" s="161"/>
      <c r="G22" s="554" t="s">
        <v>200</v>
      </c>
      <c r="H22" s="561">
        <v>2500</v>
      </c>
      <c r="I22" s="162"/>
      <c r="J22" s="163">
        <v>814.31</v>
      </c>
      <c r="K22" s="164">
        <v>0</v>
      </c>
      <c r="L22" s="162">
        <v>2500</v>
      </c>
      <c r="M22" s="162"/>
      <c r="N22" s="163">
        <v>3006.43</v>
      </c>
      <c r="O22" s="164">
        <v>1960</v>
      </c>
      <c r="P22" s="162">
        <v>2500</v>
      </c>
      <c r="Q22" s="162"/>
      <c r="R22" s="163">
        <v>772.13</v>
      </c>
      <c r="S22" s="164">
        <v>0</v>
      </c>
      <c r="T22" s="162">
        <v>1200</v>
      </c>
      <c r="U22" s="162"/>
      <c r="V22" s="163"/>
      <c r="W22" s="562"/>
      <c r="X22" s="566" t="s">
        <v>109</v>
      </c>
      <c r="Y22" s="160" t="s">
        <v>127</v>
      </c>
      <c r="Z22" s="161" t="s">
        <v>127</v>
      </c>
      <c r="AA22" s="165" t="s">
        <v>127</v>
      </c>
      <c r="AB22" s="571" t="s">
        <v>127</v>
      </c>
      <c r="AC22" s="557"/>
      <c r="AD22" s="166" t="s">
        <v>134</v>
      </c>
    </row>
    <row r="23" spans="1:30" ht="13.5" customHeight="1" x14ac:dyDescent="0.25">
      <c r="A23" s="160"/>
      <c r="B23" s="161"/>
      <c r="C23" s="161" t="s">
        <v>201</v>
      </c>
      <c r="D23" s="161"/>
      <c r="E23" s="161" t="s">
        <v>202</v>
      </c>
      <c r="F23" s="161"/>
      <c r="G23" s="554"/>
      <c r="H23" s="561"/>
      <c r="I23" s="162"/>
      <c r="J23" s="163"/>
      <c r="K23" s="164"/>
      <c r="L23" s="162"/>
      <c r="M23" s="162"/>
      <c r="N23" s="163"/>
      <c r="O23" s="164"/>
      <c r="P23" s="162"/>
      <c r="Q23" s="162"/>
      <c r="R23" s="163"/>
      <c r="S23" s="164"/>
      <c r="T23" s="162"/>
      <c r="U23" s="162"/>
      <c r="V23" s="163"/>
      <c r="W23" s="562"/>
      <c r="X23" s="566" t="s">
        <v>109</v>
      </c>
      <c r="Y23" s="160" t="s">
        <v>127</v>
      </c>
      <c r="Z23" s="161" t="s">
        <v>127</v>
      </c>
      <c r="AA23" s="165" t="s">
        <v>127</v>
      </c>
      <c r="AB23" s="571" t="s">
        <v>127</v>
      </c>
      <c r="AC23" s="557"/>
      <c r="AD23" s="166" t="s">
        <v>134</v>
      </c>
    </row>
    <row r="24" spans="1:30" ht="13.5" customHeight="1" x14ac:dyDescent="0.25">
      <c r="A24" s="160"/>
      <c r="B24" s="161"/>
      <c r="C24" s="161" t="s">
        <v>203</v>
      </c>
      <c r="D24" s="161"/>
      <c r="E24" s="161" t="s">
        <v>204</v>
      </c>
      <c r="F24" s="161"/>
      <c r="G24" s="554"/>
      <c r="H24" s="561"/>
      <c r="I24" s="162"/>
      <c r="J24" s="163"/>
      <c r="K24" s="164"/>
      <c r="L24" s="162"/>
      <c r="M24" s="162"/>
      <c r="N24" s="163"/>
      <c r="O24" s="164"/>
      <c r="P24" s="162"/>
      <c r="Q24" s="162"/>
      <c r="R24" s="163"/>
      <c r="S24" s="164"/>
      <c r="T24" s="162"/>
      <c r="U24" s="162"/>
      <c r="V24" s="163"/>
      <c r="W24" s="562"/>
      <c r="X24" s="566" t="s">
        <v>109</v>
      </c>
      <c r="Y24" s="160" t="s">
        <v>127</v>
      </c>
      <c r="Z24" s="161" t="s">
        <v>127</v>
      </c>
      <c r="AA24" s="165" t="s">
        <v>127</v>
      </c>
      <c r="AB24" s="571" t="s">
        <v>42</v>
      </c>
      <c r="AC24" s="557"/>
      <c r="AD24" s="166" t="s">
        <v>134</v>
      </c>
    </row>
    <row r="25" spans="1:30" ht="120" x14ac:dyDescent="0.25">
      <c r="A25" s="160"/>
      <c r="B25" s="161"/>
      <c r="C25" s="161" t="s">
        <v>205</v>
      </c>
      <c r="D25" s="161"/>
      <c r="E25" s="167" t="s">
        <v>206</v>
      </c>
      <c r="F25" s="161" t="s">
        <v>207</v>
      </c>
      <c r="G25" s="554"/>
      <c r="H25" s="561"/>
      <c r="I25" s="162"/>
      <c r="J25" s="163"/>
      <c r="K25" s="164"/>
      <c r="L25" s="162"/>
      <c r="M25" s="162"/>
      <c r="N25" s="163"/>
      <c r="O25" s="164"/>
      <c r="P25" s="162"/>
      <c r="Q25" s="162"/>
      <c r="R25" s="163"/>
      <c r="S25" s="164"/>
      <c r="T25" s="162"/>
      <c r="U25" s="162"/>
      <c r="V25" s="163"/>
      <c r="W25" s="562"/>
      <c r="X25" s="566" t="s">
        <v>208</v>
      </c>
      <c r="Y25" s="160" t="s">
        <v>37</v>
      </c>
      <c r="Z25" s="165" t="s">
        <v>37</v>
      </c>
      <c r="AA25" s="165"/>
      <c r="AB25" s="571"/>
      <c r="AC25" s="557"/>
      <c r="AD25" s="166" t="s">
        <v>134</v>
      </c>
    </row>
    <row r="26" spans="1:30" ht="13.5" customHeight="1" x14ac:dyDescent="0.25">
      <c r="A26" s="160"/>
      <c r="B26" s="161"/>
      <c r="C26" s="161" t="s">
        <v>210</v>
      </c>
      <c r="D26" s="161"/>
      <c r="E26" s="161" t="s">
        <v>211</v>
      </c>
      <c r="F26" s="161"/>
      <c r="G26" s="554"/>
      <c r="H26" s="561"/>
      <c r="I26" s="162"/>
      <c r="J26" s="163"/>
      <c r="K26" s="164"/>
      <c r="L26" s="162"/>
      <c r="M26" s="162"/>
      <c r="N26" s="163"/>
      <c r="O26" s="164"/>
      <c r="P26" s="162"/>
      <c r="Q26" s="162"/>
      <c r="R26" s="163"/>
      <c r="S26" s="164"/>
      <c r="T26" s="162"/>
      <c r="U26" s="162"/>
      <c r="V26" s="163"/>
      <c r="W26" s="562"/>
      <c r="X26" s="566" t="s">
        <v>109</v>
      </c>
      <c r="Y26" s="160" t="s">
        <v>127</v>
      </c>
      <c r="Z26" s="161" t="s">
        <v>127</v>
      </c>
      <c r="AA26" s="165" t="s">
        <v>127</v>
      </c>
      <c r="AB26" s="571" t="s">
        <v>42</v>
      </c>
      <c r="AC26" s="557"/>
      <c r="AD26" s="166" t="s">
        <v>134</v>
      </c>
    </row>
    <row r="27" spans="1:30" ht="105" x14ac:dyDescent="0.25">
      <c r="A27" s="160"/>
      <c r="B27" s="161"/>
      <c r="C27" s="161" t="s">
        <v>212</v>
      </c>
      <c r="D27" s="161"/>
      <c r="E27" s="167" t="s">
        <v>213</v>
      </c>
      <c r="F27" s="161" t="s">
        <v>214</v>
      </c>
      <c r="G27" s="554"/>
      <c r="H27" s="561"/>
      <c r="I27" s="162"/>
      <c r="J27" s="163"/>
      <c r="K27" s="164"/>
      <c r="L27" s="162"/>
      <c r="M27" s="162"/>
      <c r="N27" s="163"/>
      <c r="O27" s="164"/>
      <c r="P27" s="162"/>
      <c r="Q27" s="162"/>
      <c r="R27" s="163"/>
      <c r="S27" s="164"/>
      <c r="T27" s="162"/>
      <c r="U27" s="162"/>
      <c r="V27" s="163"/>
      <c r="W27" s="562"/>
      <c r="X27" s="566" t="s">
        <v>190</v>
      </c>
      <c r="Y27" s="160" t="s">
        <v>37</v>
      </c>
      <c r="Z27" s="165" t="s">
        <v>37</v>
      </c>
      <c r="AA27" s="165"/>
      <c r="AB27" s="571"/>
      <c r="AC27" s="557"/>
      <c r="AD27" s="166" t="s">
        <v>134</v>
      </c>
    </row>
    <row r="28" spans="1:30" ht="90.75" thickBot="1" x14ac:dyDescent="0.3">
      <c r="A28" s="170"/>
      <c r="B28" s="171"/>
      <c r="C28" s="171" t="s">
        <v>215</v>
      </c>
      <c r="D28" s="171"/>
      <c r="E28" s="171" t="s">
        <v>216</v>
      </c>
      <c r="F28" s="171"/>
      <c r="G28" s="555" t="s">
        <v>217</v>
      </c>
      <c r="H28" s="563">
        <v>3000</v>
      </c>
      <c r="I28" s="172"/>
      <c r="J28" s="173">
        <v>625.99</v>
      </c>
      <c r="K28" s="174">
        <v>0</v>
      </c>
      <c r="L28" s="172">
        <v>4500</v>
      </c>
      <c r="M28" s="172"/>
      <c r="N28" s="173">
        <v>293.79000000000002</v>
      </c>
      <c r="O28" s="174">
        <v>3121.23</v>
      </c>
      <c r="P28" s="172">
        <v>1500</v>
      </c>
      <c r="Q28" s="172"/>
      <c r="R28" s="173"/>
      <c r="S28" s="174"/>
      <c r="T28" s="172">
        <v>1000</v>
      </c>
      <c r="U28" s="172"/>
      <c r="V28" s="173"/>
      <c r="W28" s="564"/>
      <c r="X28" s="568" t="s">
        <v>218</v>
      </c>
      <c r="Y28" s="170" t="s">
        <v>127</v>
      </c>
      <c r="Z28" s="171" t="s">
        <v>127</v>
      </c>
      <c r="AA28" s="175" t="s">
        <v>127</v>
      </c>
      <c r="AB28" s="572" t="s">
        <v>127</v>
      </c>
      <c r="AC28" s="558"/>
      <c r="AD28" s="176" t="s">
        <v>134</v>
      </c>
    </row>
    <row r="29" spans="1:30" ht="13.5" customHeight="1" x14ac:dyDescent="0.25"/>
    <row r="30" spans="1:30" ht="13.5" customHeight="1" x14ac:dyDescent="0.25"/>
    <row r="31" spans="1:30" ht="13.5" customHeight="1" x14ac:dyDescent="0.25"/>
    <row r="32" spans="1:30"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28" xr:uid="{00000000-0009-0000-0000-000002000000}"/>
  <dataValidations count="2">
    <dataValidation type="list" allowBlank="1" showErrorMessage="1" sqref="Y2:Y28 Z2:AB2 Z5:Z7 Z9 Z11:Z12 Z14:Z15 Z17 Z19:Z24 Z26 Z28" xr:uid="{00000000-0002-0000-0200-000001000000}">
      <formula1>"Nog niet opgestart,In opstartfase,Gevorderde fase,Voldaan,Niet (langer) van toepassing"</formula1>
    </dataValidation>
    <dataValidation type="list" allowBlank="1" showInputMessage="1" showErrorMessage="1" sqref="AA3:AB28 Z3:Z4 Z8 Z10 Z13 Z16 Z18 Z25 Z27" xr:uid="{3C6541CC-52FB-4737-89DC-6B1F5AA3FEB9}">
      <formula1>"Zie apart document 'addendum werkingsverslag',Nog niet opgestart,Opstartfase,Gevorderde fase,Voldaan,Niet (langer) van toepassing"</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D8D8"/>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3" width="8.7109375" customWidth="1"/>
    <col min="4" max="4" width="11.5703125" customWidth="1"/>
    <col min="5" max="5" width="18.140625" customWidth="1"/>
    <col min="6" max="6" width="16.7109375" customWidth="1"/>
    <col min="7" max="7" width="8.7109375" customWidth="1"/>
    <col min="8" max="17" width="9" hidden="1" customWidth="1"/>
    <col min="18" max="29" width="9" customWidth="1"/>
    <col min="30" max="30" width="8.710937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946" t="s">
        <v>23</v>
      </c>
      <c r="Y1" s="516" t="s">
        <v>24</v>
      </c>
      <c r="Z1" s="517" t="s">
        <v>25</v>
      </c>
      <c r="AA1" s="517" t="s">
        <v>26</v>
      </c>
      <c r="AB1" s="520" t="s">
        <v>27</v>
      </c>
      <c r="AC1" s="526" t="s">
        <v>28</v>
      </c>
      <c r="AD1" s="517" t="s">
        <v>29</v>
      </c>
    </row>
    <row r="2" spans="1:30" ht="13.5" customHeight="1" x14ac:dyDescent="0.25">
      <c r="A2" s="512"/>
      <c r="B2" s="490"/>
      <c r="C2" s="490" t="s">
        <v>219</v>
      </c>
      <c r="D2" s="490" t="s">
        <v>220</v>
      </c>
      <c r="E2" s="490"/>
      <c r="F2" s="490"/>
      <c r="G2" s="951"/>
      <c r="H2" s="577"/>
      <c r="I2" s="574"/>
      <c r="J2" s="575"/>
      <c r="K2" s="576"/>
      <c r="L2" s="574"/>
      <c r="M2" s="574"/>
      <c r="N2" s="575"/>
      <c r="O2" s="576"/>
      <c r="P2" s="574"/>
      <c r="Q2" s="574"/>
      <c r="R2" s="575"/>
      <c r="S2" s="576"/>
      <c r="T2" s="574"/>
      <c r="U2" s="574"/>
      <c r="V2" s="575"/>
      <c r="W2" s="578"/>
      <c r="X2" s="947"/>
      <c r="Y2" s="512"/>
      <c r="Z2" s="490"/>
      <c r="AA2" s="490"/>
      <c r="AB2" s="513"/>
      <c r="AC2" s="501"/>
      <c r="AD2" s="491"/>
    </row>
    <row r="3" spans="1:30" ht="135" x14ac:dyDescent="0.25">
      <c r="A3" s="492"/>
      <c r="B3" s="159"/>
      <c r="C3" s="159" t="s">
        <v>221</v>
      </c>
      <c r="D3" s="159"/>
      <c r="E3" s="181" t="s">
        <v>222</v>
      </c>
      <c r="F3" s="159" t="s">
        <v>223</v>
      </c>
      <c r="G3" s="499"/>
      <c r="H3" s="504"/>
      <c r="I3" s="177"/>
      <c r="J3" s="178"/>
      <c r="K3" s="179"/>
      <c r="L3" s="177"/>
      <c r="M3" s="177"/>
      <c r="N3" s="178"/>
      <c r="O3" s="179"/>
      <c r="P3" s="177"/>
      <c r="Q3" s="177"/>
      <c r="R3" s="178"/>
      <c r="S3" s="179"/>
      <c r="T3" s="177"/>
      <c r="U3" s="177"/>
      <c r="V3" s="178"/>
      <c r="W3" s="505"/>
      <c r="X3" s="948" t="s">
        <v>36</v>
      </c>
      <c r="Y3" s="492" t="s">
        <v>37</v>
      </c>
      <c r="Z3" s="159" t="s">
        <v>37</v>
      </c>
      <c r="AA3" s="159"/>
      <c r="AB3" s="514"/>
      <c r="AC3" s="502"/>
      <c r="AD3" s="180" t="s">
        <v>134</v>
      </c>
    </row>
    <row r="4" spans="1:30" ht="13.5" customHeight="1" x14ac:dyDescent="0.25">
      <c r="A4" s="492"/>
      <c r="B4" s="159"/>
      <c r="C4" s="159" t="s">
        <v>224</v>
      </c>
      <c r="D4" s="159"/>
      <c r="E4" s="159" t="s">
        <v>225</v>
      </c>
      <c r="F4" s="159"/>
      <c r="G4" s="499" t="s">
        <v>226</v>
      </c>
      <c r="H4" s="504"/>
      <c r="I4" s="177"/>
      <c r="J4" s="178"/>
      <c r="K4" s="179"/>
      <c r="L4" s="177">
        <v>5067</v>
      </c>
      <c r="M4" s="177">
        <v>5067</v>
      </c>
      <c r="N4" s="178"/>
      <c r="O4" s="179"/>
      <c r="P4" s="177"/>
      <c r="Q4" s="177"/>
      <c r="R4" s="178">
        <v>14745.31</v>
      </c>
      <c r="S4" s="179">
        <v>0</v>
      </c>
      <c r="T4" s="177"/>
      <c r="U4" s="177"/>
      <c r="V4" s="178"/>
      <c r="W4" s="505"/>
      <c r="X4" s="949">
        <v>44926</v>
      </c>
      <c r="Y4" s="492" t="s">
        <v>170</v>
      </c>
      <c r="Z4" s="159" t="s">
        <v>127</v>
      </c>
      <c r="AA4" s="159" t="s">
        <v>127</v>
      </c>
      <c r="AB4" s="514" t="s">
        <v>127</v>
      </c>
      <c r="AC4" s="502"/>
      <c r="AD4" s="180" t="s">
        <v>134</v>
      </c>
    </row>
    <row r="5" spans="1:30" ht="105" x14ac:dyDescent="0.25">
      <c r="A5" s="492"/>
      <c r="B5" s="159"/>
      <c r="C5" s="159" t="s">
        <v>227</v>
      </c>
      <c r="D5" s="159"/>
      <c r="E5" s="970" t="s">
        <v>1167</v>
      </c>
      <c r="F5" s="159" t="s">
        <v>228</v>
      </c>
      <c r="G5" s="499"/>
      <c r="H5" s="504"/>
      <c r="I5" s="177"/>
      <c r="J5" s="178"/>
      <c r="K5" s="179"/>
      <c r="L5" s="177"/>
      <c r="M5" s="177"/>
      <c r="N5" s="178"/>
      <c r="O5" s="179"/>
      <c r="P5" s="177"/>
      <c r="Q5" s="177"/>
      <c r="R5" s="178"/>
      <c r="S5" s="179"/>
      <c r="T5" s="177"/>
      <c r="U5" s="177"/>
      <c r="V5" s="178"/>
      <c r="W5" s="505"/>
      <c r="X5" s="948" t="s">
        <v>46</v>
      </c>
      <c r="Y5" s="492" t="s">
        <v>37</v>
      </c>
      <c r="Z5" s="159" t="s">
        <v>37</v>
      </c>
      <c r="AA5" s="159"/>
      <c r="AB5" s="514"/>
      <c r="AC5" s="502"/>
      <c r="AD5" s="180" t="s">
        <v>134</v>
      </c>
    </row>
    <row r="6" spans="1:30" ht="60" x14ac:dyDescent="0.25">
      <c r="A6" s="492"/>
      <c r="B6" s="159"/>
      <c r="C6" s="159" t="s">
        <v>229</v>
      </c>
      <c r="D6" s="159"/>
      <c r="E6" s="183" t="s">
        <v>230</v>
      </c>
      <c r="F6" s="159"/>
      <c r="G6" s="499" t="s">
        <v>231</v>
      </c>
      <c r="H6" s="504">
        <v>2000</v>
      </c>
      <c r="I6" s="177">
        <v>2500</v>
      </c>
      <c r="J6" s="178">
        <v>633.29999999999995</v>
      </c>
      <c r="K6" s="179">
        <v>1950</v>
      </c>
      <c r="L6" s="177">
        <v>2000</v>
      </c>
      <c r="M6" s="177">
        <v>2500</v>
      </c>
      <c r="N6" s="178">
        <v>357.99</v>
      </c>
      <c r="O6" s="179">
        <v>200</v>
      </c>
      <c r="P6" s="177">
        <v>0</v>
      </c>
      <c r="Q6" s="177">
        <v>0</v>
      </c>
      <c r="R6" s="178"/>
      <c r="S6" s="179"/>
      <c r="T6" s="177">
        <v>0</v>
      </c>
      <c r="U6" s="177">
        <v>0</v>
      </c>
      <c r="V6" s="178"/>
      <c r="W6" s="505"/>
      <c r="X6" s="948" t="s">
        <v>109</v>
      </c>
      <c r="Y6" s="492" t="s">
        <v>127</v>
      </c>
      <c r="Z6" s="159" t="s">
        <v>127</v>
      </c>
      <c r="AA6" s="159" t="s">
        <v>127</v>
      </c>
      <c r="AB6" s="514" t="s">
        <v>127</v>
      </c>
      <c r="AC6" s="502"/>
      <c r="AD6" s="180" t="s">
        <v>134</v>
      </c>
    </row>
    <row r="7" spans="1:30" ht="13.5" customHeight="1" x14ac:dyDescent="0.25">
      <c r="A7" s="492"/>
      <c r="B7" s="159"/>
      <c r="C7" s="159" t="s">
        <v>232</v>
      </c>
      <c r="D7" s="159"/>
      <c r="E7" s="183" t="s">
        <v>1170</v>
      </c>
      <c r="F7" s="159"/>
      <c r="G7" s="499"/>
      <c r="H7" s="504"/>
      <c r="I7" s="177"/>
      <c r="J7" s="178"/>
      <c r="K7" s="179"/>
      <c r="L7" s="177"/>
      <c r="M7" s="177"/>
      <c r="N7" s="178"/>
      <c r="O7" s="179"/>
      <c r="P7" s="177"/>
      <c r="Q7" s="177"/>
      <c r="R7" s="178"/>
      <c r="S7" s="179"/>
      <c r="T7" s="177"/>
      <c r="U7" s="177"/>
      <c r="V7" s="178"/>
      <c r="W7" s="505"/>
      <c r="X7" s="948" t="s">
        <v>109</v>
      </c>
      <c r="Y7" s="492" t="s">
        <v>127</v>
      </c>
      <c r="Z7" s="159" t="s">
        <v>127</v>
      </c>
      <c r="AA7" s="159" t="s">
        <v>127</v>
      </c>
      <c r="AB7" s="514" t="s">
        <v>127</v>
      </c>
      <c r="AC7" s="502"/>
      <c r="AD7" s="180" t="s">
        <v>134</v>
      </c>
    </row>
    <row r="8" spans="1:30" ht="105" x14ac:dyDescent="0.25">
      <c r="A8" s="492"/>
      <c r="B8" s="159"/>
      <c r="C8" s="159" t="s">
        <v>233</v>
      </c>
      <c r="D8" s="159"/>
      <c r="E8" s="184" t="s">
        <v>234</v>
      </c>
      <c r="F8" s="159" t="s">
        <v>235</v>
      </c>
      <c r="G8" s="499"/>
      <c r="H8" s="504"/>
      <c r="I8" s="177"/>
      <c r="J8" s="178"/>
      <c r="K8" s="179"/>
      <c r="L8" s="177"/>
      <c r="M8" s="177"/>
      <c r="N8" s="178"/>
      <c r="O8" s="179"/>
      <c r="P8" s="177"/>
      <c r="Q8" s="177"/>
      <c r="R8" s="178"/>
      <c r="S8" s="179"/>
      <c r="T8" s="177"/>
      <c r="U8" s="177"/>
      <c r="V8" s="178"/>
      <c r="W8" s="505"/>
      <c r="X8" s="948" t="s">
        <v>36</v>
      </c>
      <c r="Y8" s="492" t="s">
        <v>37</v>
      </c>
      <c r="Z8" s="159" t="s">
        <v>37</v>
      </c>
      <c r="AA8" s="159"/>
      <c r="AB8" s="514"/>
      <c r="AC8" s="502"/>
      <c r="AD8" s="180" t="s">
        <v>134</v>
      </c>
    </row>
    <row r="9" spans="1:30" ht="75" x14ac:dyDescent="0.25">
      <c r="A9" s="492"/>
      <c r="B9" s="159"/>
      <c r="C9" s="159" t="s">
        <v>236</v>
      </c>
      <c r="D9" s="159"/>
      <c r="E9" s="159" t="s">
        <v>237</v>
      </c>
      <c r="F9" s="159"/>
      <c r="G9" s="499" t="s">
        <v>238</v>
      </c>
      <c r="H9" s="504">
        <v>400</v>
      </c>
      <c r="I9" s="177"/>
      <c r="J9" s="178"/>
      <c r="K9" s="179"/>
      <c r="L9" s="177">
        <v>400</v>
      </c>
      <c r="M9" s="177"/>
      <c r="N9" s="178"/>
      <c r="O9" s="179"/>
      <c r="P9" s="177">
        <v>400</v>
      </c>
      <c r="Q9" s="177">
        <v>200</v>
      </c>
      <c r="R9" s="178">
        <v>57.54</v>
      </c>
      <c r="S9" s="179">
        <v>0</v>
      </c>
      <c r="T9" s="177">
        <v>0</v>
      </c>
      <c r="U9" s="177">
        <v>0</v>
      </c>
      <c r="V9" s="178"/>
      <c r="W9" s="505"/>
      <c r="X9" s="948" t="s">
        <v>239</v>
      </c>
      <c r="Y9" s="492" t="s">
        <v>170</v>
      </c>
      <c r="Z9" s="159" t="s">
        <v>170</v>
      </c>
      <c r="AA9" s="159" t="s">
        <v>170</v>
      </c>
      <c r="AB9" s="514" t="s">
        <v>170</v>
      </c>
      <c r="AC9" s="502"/>
      <c r="AD9" s="180" t="s">
        <v>134</v>
      </c>
    </row>
    <row r="10" spans="1:30" ht="105" x14ac:dyDescent="0.25">
      <c r="A10" s="492"/>
      <c r="B10" s="159"/>
      <c r="C10" s="159" t="s">
        <v>240</v>
      </c>
      <c r="D10" s="159"/>
      <c r="E10" s="159" t="s">
        <v>241</v>
      </c>
      <c r="F10" s="159"/>
      <c r="G10" s="499" t="s">
        <v>242</v>
      </c>
      <c r="H10" s="504">
        <v>900</v>
      </c>
      <c r="I10" s="177"/>
      <c r="J10" s="178"/>
      <c r="K10" s="179"/>
      <c r="L10" s="177">
        <v>900</v>
      </c>
      <c r="M10" s="177"/>
      <c r="N10" s="178"/>
      <c r="O10" s="179"/>
      <c r="P10" s="177">
        <v>500</v>
      </c>
      <c r="Q10" s="177"/>
      <c r="R10" s="178"/>
      <c r="S10" s="179"/>
      <c r="T10" s="177">
        <v>250</v>
      </c>
      <c r="U10" s="177"/>
      <c r="V10" s="178"/>
      <c r="W10" s="505"/>
      <c r="X10" s="948" t="s">
        <v>243</v>
      </c>
      <c r="Y10" s="492" t="s">
        <v>127</v>
      </c>
      <c r="Z10" s="159" t="s">
        <v>127</v>
      </c>
      <c r="AA10" s="159" t="s">
        <v>127</v>
      </c>
      <c r="AB10" s="514" t="s">
        <v>42</v>
      </c>
      <c r="AC10" s="502"/>
      <c r="AD10" s="180" t="s">
        <v>134</v>
      </c>
    </row>
    <row r="11" spans="1:30" ht="75" x14ac:dyDescent="0.25">
      <c r="A11" s="492"/>
      <c r="B11" s="159"/>
      <c r="C11" s="159" t="s">
        <v>245</v>
      </c>
      <c r="D11" s="159"/>
      <c r="E11" s="159" t="s">
        <v>246</v>
      </c>
      <c r="F11" s="159"/>
      <c r="G11" s="499" t="s">
        <v>247</v>
      </c>
      <c r="H11" s="504">
        <v>500</v>
      </c>
      <c r="I11" s="177"/>
      <c r="J11" s="178">
        <v>0</v>
      </c>
      <c r="K11" s="179">
        <v>10</v>
      </c>
      <c r="L11" s="177">
        <v>500</v>
      </c>
      <c r="M11" s="177"/>
      <c r="N11" s="178"/>
      <c r="O11" s="179"/>
      <c r="P11" s="177">
        <v>500</v>
      </c>
      <c r="Q11" s="177"/>
      <c r="R11" s="178"/>
      <c r="S11" s="179"/>
      <c r="T11" s="177">
        <v>0</v>
      </c>
      <c r="U11" s="177"/>
      <c r="V11" s="178"/>
      <c r="W11" s="505"/>
      <c r="X11" s="948" t="s">
        <v>46</v>
      </c>
      <c r="Y11" s="492" t="s">
        <v>127</v>
      </c>
      <c r="Z11" s="159" t="s">
        <v>170</v>
      </c>
      <c r="AA11" s="159" t="s">
        <v>127</v>
      </c>
      <c r="AB11" s="514" t="s">
        <v>1188</v>
      </c>
      <c r="AC11" s="502"/>
      <c r="AD11" s="180" t="s">
        <v>134</v>
      </c>
    </row>
    <row r="12" spans="1:30" ht="105" x14ac:dyDescent="0.25">
      <c r="A12" s="492"/>
      <c r="B12" s="159"/>
      <c r="C12" s="159" t="s">
        <v>248</v>
      </c>
      <c r="D12" s="159"/>
      <c r="E12" s="184" t="s">
        <v>249</v>
      </c>
      <c r="F12" s="159" t="s">
        <v>250</v>
      </c>
      <c r="G12" s="499"/>
      <c r="H12" s="504"/>
      <c r="I12" s="177"/>
      <c r="J12" s="178"/>
      <c r="K12" s="179"/>
      <c r="L12" s="177"/>
      <c r="M12" s="177"/>
      <c r="N12" s="178"/>
      <c r="O12" s="179"/>
      <c r="P12" s="177"/>
      <c r="Q12" s="177"/>
      <c r="R12" s="178"/>
      <c r="S12" s="179"/>
      <c r="T12" s="177"/>
      <c r="U12" s="177"/>
      <c r="V12" s="178"/>
      <c r="W12" s="505"/>
      <c r="X12" s="948" t="s">
        <v>36</v>
      </c>
      <c r="Y12" s="492" t="s">
        <v>37</v>
      </c>
      <c r="Z12" s="159" t="s">
        <v>37</v>
      </c>
      <c r="AA12" s="159"/>
      <c r="AB12" s="514"/>
      <c r="AC12" s="502"/>
      <c r="AD12" s="180" t="s">
        <v>134</v>
      </c>
    </row>
    <row r="13" spans="1:30" ht="60" x14ac:dyDescent="0.25">
      <c r="A13" s="492"/>
      <c r="B13" s="159"/>
      <c r="C13" s="159" t="s">
        <v>251</v>
      </c>
      <c r="D13" s="159"/>
      <c r="E13" s="159" t="s">
        <v>252</v>
      </c>
      <c r="F13" s="159"/>
      <c r="G13" s="499" t="s">
        <v>253</v>
      </c>
      <c r="H13" s="504">
        <v>0</v>
      </c>
      <c r="I13" s="177"/>
      <c r="J13" s="178"/>
      <c r="K13" s="179"/>
      <c r="L13" s="177">
        <v>500</v>
      </c>
      <c r="M13" s="177"/>
      <c r="N13" s="178"/>
      <c r="O13" s="179"/>
      <c r="P13" s="177">
        <v>500</v>
      </c>
      <c r="Q13" s="177"/>
      <c r="R13" s="178"/>
      <c r="S13" s="179"/>
      <c r="T13" s="177">
        <v>0</v>
      </c>
      <c r="U13" s="177"/>
      <c r="V13" s="178"/>
      <c r="W13" s="505"/>
      <c r="X13" s="948" t="s">
        <v>254</v>
      </c>
      <c r="Y13" s="492" t="s">
        <v>127</v>
      </c>
      <c r="Z13" s="159" t="s">
        <v>127</v>
      </c>
      <c r="AA13" s="159" t="s">
        <v>127</v>
      </c>
      <c r="AB13" s="514" t="s">
        <v>127</v>
      </c>
      <c r="AC13" s="502"/>
      <c r="AD13" s="180" t="s">
        <v>134</v>
      </c>
    </row>
    <row r="14" spans="1:30" ht="105" x14ac:dyDescent="0.25">
      <c r="A14" s="492"/>
      <c r="B14" s="159"/>
      <c r="C14" s="159" t="s">
        <v>255</v>
      </c>
      <c r="D14" s="159"/>
      <c r="E14" s="182" t="s">
        <v>256</v>
      </c>
      <c r="F14" s="159" t="s">
        <v>257</v>
      </c>
      <c r="G14" s="499"/>
      <c r="H14" s="504"/>
      <c r="I14" s="177"/>
      <c r="J14" s="178"/>
      <c r="K14" s="179"/>
      <c r="L14" s="177"/>
      <c r="M14" s="177"/>
      <c r="N14" s="178"/>
      <c r="O14" s="179"/>
      <c r="P14" s="177"/>
      <c r="Q14" s="177"/>
      <c r="R14" s="178"/>
      <c r="S14" s="179"/>
      <c r="T14" s="177"/>
      <c r="U14" s="177"/>
      <c r="V14" s="178"/>
      <c r="W14" s="505"/>
      <c r="X14" s="948" t="s">
        <v>36</v>
      </c>
      <c r="Y14" s="492" t="s">
        <v>37</v>
      </c>
      <c r="Z14" s="159" t="s">
        <v>37</v>
      </c>
      <c r="AA14" s="159" t="s">
        <v>170</v>
      </c>
      <c r="AB14" s="514" t="s">
        <v>170</v>
      </c>
      <c r="AC14" s="502"/>
      <c r="AD14" s="180" t="s">
        <v>134</v>
      </c>
    </row>
    <row r="15" spans="1:30" ht="13.5" customHeight="1" x14ac:dyDescent="0.25">
      <c r="A15" s="492"/>
      <c r="B15" s="159"/>
      <c r="C15" s="159" t="s">
        <v>258</v>
      </c>
      <c r="D15" s="159"/>
      <c r="E15" s="159" t="s">
        <v>259</v>
      </c>
      <c r="F15" s="159"/>
      <c r="G15" s="499" t="s">
        <v>260</v>
      </c>
      <c r="H15" s="504">
        <v>0</v>
      </c>
      <c r="I15" s="177"/>
      <c r="J15" s="178"/>
      <c r="K15" s="179"/>
      <c r="L15" s="177">
        <v>0</v>
      </c>
      <c r="M15" s="177"/>
      <c r="N15" s="178">
        <v>0</v>
      </c>
      <c r="O15" s="179">
        <v>320</v>
      </c>
      <c r="P15" s="177">
        <v>0</v>
      </c>
      <c r="Q15" s="177"/>
      <c r="R15" s="178"/>
      <c r="S15" s="179"/>
      <c r="T15" s="177">
        <v>0</v>
      </c>
      <c r="U15" s="177"/>
      <c r="V15" s="178"/>
      <c r="W15" s="505"/>
      <c r="X15" s="948" t="s">
        <v>109</v>
      </c>
      <c r="Y15" s="492" t="s">
        <v>127</v>
      </c>
      <c r="Z15" s="159" t="s">
        <v>127</v>
      </c>
      <c r="AA15" s="159" t="s">
        <v>127</v>
      </c>
      <c r="AB15" s="514" t="s">
        <v>42</v>
      </c>
      <c r="AC15" s="502"/>
      <c r="AD15" s="180" t="s">
        <v>134</v>
      </c>
    </row>
    <row r="16" spans="1:30" ht="60" x14ac:dyDescent="0.25">
      <c r="A16" s="492"/>
      <c r="B16" s="159"/>
      <c r="C16" s="159" t="s">
        <v>261</v>
      </c>
      <c r="D16" s="159"/>
      <c r="E16" s="159" t="s">
        <v>262</v>
      </c>
      <c r="F16" s="159"/>
      <c r="G16" s="499" t="s">
        <v>263</v>
      </c>
      <c r="H16" s="504">
        <v>250</v>
      </c>
      <c r="I16" s="177"/>
      <c r="J16" s="178">
        <v>329</v>
      </c>
      <c r="K16" s="179">
        <v>2950.57</v>
      </c>
      <c r="L16" s="177">
        <v>1000</v>
      </c>
      <c r="M16" s="177"/>
      <c r="N16" s="178"/>
      <c r="O16" s="179"/>
      <c r="P16" s="177">
        <v>2500</v>
      </c>
      <c r="Q16" s="177"/>
      <c r="R16" s="178"/>
      <c r="S16" s="179"/>
      <c r="T16" s="177">
        <v>1500</v>
      </c>
      <c r="U16" s="177"/>
      <c r="V16" s="178"/>
      <c r="W16" s="505"/>
      <c r="X16" s="948" t="s">
        <v>109</v>
      </c>
      <c r="Y16" s="492" t="s">
        <v>110</v>
      </c>
      <c r="Z16" s="159" t="s">
        <v>42</v>
      </c>
      <c r="AA16" s="159" t="s">
        <v>127</v>
      </c>
      <c r="AB16" s="514" t="s">
        <v>42</v>
      </c>
      <c r="AC16" s="502"/>
      <c r="AD16" s="180" t="s">
        <v>134</v>
      </c>
    </row>
    <row r="17" spans="1:30" s="982" customFormat="1" ht="45" x14ac:dyDescent="0.25">
      <c r="A17" s="983"/>
      <c r="B17" s="984"/>
      <c r="C17" s="984" t="s">
        <v>264</v>
      </c>
      <c r="D17" s="984"/>
      <c r="E17" s="984" t="s">
        <v>1299</v>
      </c>
      <c r="F17" s="984"/>
      <c r="G17" s="985" t="s">
        <v>265</v>
      </c>
      <c r="H17" s="996">
        <v>0</v>
      </c>
      <c r="I17" s="997"/>
      <c r="J17" s="997"/>
      <c r="K17" s="997"/>
      <c r="L17" s="997">
        <v>0</v>
      </c>
      <c r="M17" s="997"/>
      <c r="N17" s="997"/>
      <c r="O17" s="997"/>
      <c r="P17" s="997">
        <v>500</v>
      </c>
      <c r="Q17" s="997"/>
      <c r="R17" s="997"/>
      <c r="S17" s="997"/>
      <c r="T17" s="997">
        <v>0</v>
      </c>
      <c r="U17" s="997"/>
      <c r="V17" s="997"/>
      <c r="W17" s="998"/>
      <c r="X17" s="999" t="s">
        <v>266</v>
      </c>
      <c r="Y17" s="983" t="s">
        <v>110</v>
      </c>
      <c r="Z17" s="984" t="s">
        <v>110</v>
      </c>
      <c r="AA17" s="984"/>
      <c r="AB17" s="986"/>
      <c r="AC17" s="987"/>
      <c r="AD17" s="988" t="s">
        <v>134</v>
      </c>
    </row>
    <row r="18" spans="1:30" ht="45" x14ac:dyDescent="0.25">
      <c r="A18" s="492"/>
      <c r="B18" s="159"/>
      <c r="C18" s="159" t="s">
        <v>267</v>
      </c>
      <c r="D18" s="159"/>
      <c r="E18" s="159" t="s">
        <v>268</v>
      </c>
      <c r="F18" s="159"/>
      <c r="G18" s="499" t="s">
        <v>269</v>
      </c>
      <c r="H18" s="504">
        <v>500</v>
      </c>
      <c r="I18" s="177"/>
      <c r="J18" s="178"/>
      <c r="K18" s="179"/>
      <c r="L18" s="177">
        <v>500</v>
      </c>
      <c r="M18" s="177"/>
      <c r="N18" s="178"/>
      <c r="O18" s="179"/>
      <c r="P18" s="177">
        <v>500</v>
      </c>
      <c r="Q18" s="177"/>
      <c r="R18" s="178"/>
      <c r="S18" s="179"/>
      <c r="T18" s="177">
        <v>250</v>
      </c>
      <c r="U18" s="177"/>
      <c r="V18" s="178"/>
      <c r="W18" s="505"/>
      <c r="X18" s="948" t="s">
        <v>109</v>
      </c>
      <c r="Y18" s="492" t="s">
        <v>127</v>
      </c>
      <c r="Z18" s="159" t="s">
        <v>127</v>
      </c>
      <c r="AA18" s="159" t="s">
        <v>127</v>
      </c>
      <c r="AB18" s="514" t="s">
        <v>42</v>
      </c>
      <c r="AC18" s="502"/>
      <c r="AD18" s="180" t="s">
        <v>134</v>
      </c>
    </row>
    <row r="19" spans="1:30" ht="45.75" thickBot="1" x14ac:dyDescent="0.3">
      <c r="A19" s="493"/>
      <c r="B19" s="494"/>
      <c r="C19" s="494" t="s">
        <v>270</v>
      </c>
      <c r="D19" s="494"/>
      <c r="E19" s="494" t="s">
        <v>271</v>
      </c>
      <c r="F19" s="494"/>
      <c r="G19" s="500" t="s">
        <v>272</v>
      </c>
      <c r="H19" s="506">
        <v>1000</v>
      </c>
      <c r="I19" s="495"/>
      <c r="J19" s="496"/>
      <c r="K19" s="497"/>
      <c r="L19" s="495">
        <v>1000</v>
      </c>
      <c r="M19" s="495"/>
      <c r="N19" s="496">
        <v>36.299999999999997</v>
      </c>
      <c r="O19" s="497">
        <v>0</v>
      </c>
      <c r="P19" s="495">
        <v>1000</v>
      </c>
      <c r="Q19" s="495"/>
      <c r="R19" s="496"/>
      <c r="S19" s="497"/>
      <c r="T19" s="495">
        <v>250</v>
      </c>
      <c r="U19" s="495"/>
      <c r="V19" s="496"/>
      <c r="W19" s="507"/>
      <c r="X19" s="950" t="s">
        <v>109</v>
      </c>
      <c r="Y19" s="493" t="s">
        <v>127</v>
      </c>
      <c r="Z19" s="494" t="s">
        <v>127</v>
      </c>
      <c r="AA19" s="494" t="s">
        <v>127</v>
      </c>
      <c r="AB19" s="515" t="s">
        <v>42</v>
      </c>
      <c r="AC19" s="503"/>
      <c r="AD19" s="498" t="s">
        <v>134</v>
      </c>
    </row>
    <row r="20" spans="1:30" ht="13.5" customHeight="1" x14ac:dyDescent="0.25"/>
    <row r="21" spans="1:30" ht="13.5" customHeight="1" x14ac:dyDescent="0.25"/>
    <row r="22" spans="1:30" ht="13.5" customHeight="1" x14ac:dyDescent="0.25"/>
    <row r="23" spans="1:30" ht="13.5" customHeight="1" x14ac:dyDescent="0.25"/>
    <row r="24" spans="1:30" ht="13.5" customHeight="1" x14ac:dyDescent="0.25"/>
    <row r="25" spans="1:30" ht="13.5" customHeight="1" x14ac:dyDescent="0.25"/>
    <row r="26" spans="1:30" ht="13.5" customHeight="1" x14ac:dyDescent="0.25"/>
    <row r="27" spans="1:30" ht="13.5" customHeight="1" x14ac:dyDescent="0.25"/>
    <row r="28" spans="1:30" ht="13.5" customHeight="1" x14ac:dyDescent="0.25"/>
    <row r="29" spans="1:30" ht="13.5" customHeight="1" x14ac:dyDescent="0.25"/>
    <row r="30" spans="1:30" ht="13.5" customHeight="1" x14ac:dyDescent="0.25"/>
    <row r="31" spans="1:30" ht="13.5" customHeight="1" x14ac:dyDescent="0.25"/>
    <row r="32" spans="1:30"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19" xr:uid="{00000000-0009-0000-0000-000003000000}"/>
  <dataValidations count="2">
    <dataValidation type="list" allowBlank="1" showErrorMessage="1" sqref="AA2:AB2 Y2:Z19" xr:uid="{00000000-0002-0000-0300-000001000000}">
      <formula1>"Nog niet opgestart,In opstartfase,Gevorderde fase,Voldaan,Niet (langer) van toepassing"</formula1>
    </dataValidation>
    <dataValidation type="list" allowBlank="1" showInputMessage="1" showErrorMessage="1" sqref="AA3:AB19" xr:uid="{00DDF721-9FE4-4C7B-9F7D-C4329D581C2B}">
      <formula1>"Zie apart document 'addendum werkingsverslag',Nog niet opgestart,Opstartfase,Gevorderde fase,Voldaan,Niet (langer) van toepassing"</formula1>
    </dataValidation>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8D8D8"/>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4" width="8.7109375" customWidth="1"/>
    <col min="5" max="5" width="28.140625" customWidth="1"/>
    <col min="6" max="6" width="19.42578125" customWidth="1"/>
    <col min="7" max="7" width="9" customWidth="1"/>
    <col min="8" max="17" width="9" hidden="1" customWidth="1"/>
    <col min="18" max="29" width="9" customWidth="1"/>
    <col min="30" max="30" width="8.7109375" customWidth="1"/>
  </cols>
  <sheetData>
    <row r="1" spans="1:30" ht="99" customHeight="1" thickBot="1" x14ac:dyDescent="0.3">
      <c r="A1" s="582" t="s">
        <v>0</v>
      </c>
      <c r="B1" s="583" t="s">
        <v>1</v>
      </c>
      <c r="C1" s="583" t="s">
        <v>2</v>
      </c>
      <c r="D1" s="583" t="s">
        <v>3</v>
      </c>
      <c r="E1" s="602" t="s">
        <v>4</v>
      </c>
      <c r="F1" s="602" t="s">
        <v>5</v>
      </c>
      <c r="G1" s="603" t="s">
        <v>6</v>
      </c>
      <c r="H1" s="586" t="s">
        <v>7</v>
      </c>
      <c r="I1" s="587" t="s">
        <v>8</v>
      </c>
      <c r="J1" s="584" t="s">
        <v>9</v>
      </c>
      <c r="K1" s="584" t="s">
        <v>10</v>
      </c>
      <c r="L1" s="587" t="s">
        <v>11</v>
      </c>
      <c r="M1" s="587" t="s">
        <v>12</v>
      </c>
      <c r="N1" s="584" t="s">
        <v>13</v>
      </c>
      <c r="O1" s="584" t="s">
        <v>14</v>
      </c>
      <c r="P1" s="587" t="s">
        <v>15</v>
      </c>
      <c r="Q1" s="587" t="s">
        <v>16</v>
      </c>
      <c r="R1" s="584" t="s">
        <v>17</v>
      </c>
      <c r="S1" s="584" t="s">
        <v>18</v>
      </c>
      <c r="T1" s="587" t="s">
        <v>19</v>
      </c>
      <c r="U1" s="587" t="s">
        <v>20</v>
      </c>
      <c r="V1" s="584" t="s">
        <v>21</v>
      </c>
      <c r="W1" s="585" t="s">
        <v>22</v>
      </c>
      <c r="X1" s="617" t="s">
        <v>23</v>
      </c>
      <c r="Y1" s="582" t="s">
        <v>24</v>
      </c>
      <c r="Z1" s="583" t="s">
        <v>25</v>
      </c>
      <c r="AA1" s="583" t="s">
        <v>26</v>
      </c>
      <c r="AB1" s="588" t="s">
        <v>27</v>
      </c>
      <c r="AC1" s="607" t="s">
        <v>28</v>
      </c>
      <c r="AD1" s="583" t="s">
        <v>29</v>
      </c>
    </row>
    <row r="2" spans="1:30" ht="13.5" customHeight="1" x14ac:dyDescent="0.25">
      <c r="A2" s="589"/>
      <c r="B2" s="590"/>
      <c r="C2" s="590" t="s">
        <v>273</v>
      </c>
      <c r="D2" s="590" t="s">
        <v>274</v>
      </c>
      <c r="E2" s="590"/>
      <c r="F2" s="590"/>
      <c r="G2" s="604"/>
      <c r="H2" s="611"/>
      <c r="I2" s="591"/>
      <c r="J2" s="592"/>
      <c r="K2" s="593"/>
      <c r="L2" s="591"/>
      <c r="M2" s="591"/>
      <c r="N2" s="592"/>
      <c r="O2" s="593"/>
      <c r="P2" s="591"/>
      <c r="Q2" s="591"/>
      <c r="R2" s="592"/>
      <c r="S2" s="593"/>
      <c r="T2" s="591"/>
      <c r="U2" s="591"/>
      <c r="V2" s="592"/>
      <c r="W2" s="612"/>
      <c r="X2" s="618"/>
      <c r="Y2" s="589"/>
      <c r="Z2" s="590"/>
      <c r="AA2" s="590"/>
      <c r="AB2" s="623"/>
      <c r="AC2" s="608"/>
      <c r="AD2" s="594"/>
    </row>
    <row r="3" spans="1:30" ht="120" x14ac:dyDescent="0.25">
      <c r="A3" s="595"/>
      <c r="B3" s="185"/>
      <c r="C3" s="185" t="s">
        <v>275</v>
      </c>
      <c r="D3" s="185"/>
      <c r="E3" s="190" t="s">
        <v>276</v>
      </c>
      <c r="F3" s="185" t="s">
        <v>277</v>
      </c>
      <c r="G3" s="605"/>
      <c r="H3" s="613"/>
      <c r="I3" s="186"/>
      <c r="J3" s="187"/>
      <c r="K3" s="188"/>
      <c r="L3" s="186"/>
      <c r="M3" s="186"/>
      <c r="N3" s="187"/>
      <c r="O3" s="188"/>
      <c r="P3" s="186"/>
      <c r="Q3" s="186"/>
      <c r="R3" s="187"/>
      <c r="S3" s="188"/>
      <c r="T3" s="186"/>
      <c r="U3" s="186"/>
      <c r="V3" s="187"/>
      <c r="W3" s="614"/>
      <c r="X3" s="619" t="s">
        <v>36</v>
      </c>
      <c r="Y3" s="595" t="s">
        <v>37</v>
      </c>
      <c r="Z3" s="185" t="s">
        <v>37</v>
      </c>
      <c r="AA3" s="165"/>
      <c r="AB3" s="571"/>
      <c r="AC3" s="609"/>
      <c r="AD3" s="189" t="s">
        <v>244</v>
      </c>
    </row>
    <row r="4" spans="1:30" ht="13.5" customHeight="1" x14ac:dyDescent="0.25">
      <c r="A4" s="595"/>
      <c r="B4" s="185"/>
      <c r="C4" s="185" t="s">
        <v>278</v>
      </c>
      <c r="D4" s="185"/>
      <c r="E4" s="185" t="s">
        <v>279</v>
      </c>
      <c r="F4" s="185"/>
      <c r="G4" s="605" t="s">
        <v>280</v>
      </c>
      <c r="H4" s="613"/>
      <c r="I4" s="186"/>
      <c r="J4" s="187"/>
      <c r="K4" s="188"/>
      <c r="L4" s="186">
        <v>7415.78</v>
      </c>
      <c r="M4" s="186">
        <v>6994.04</v>
      </c>
      <c r="N4" s="187"/>
      <c r="O4" s="188"/>
      <c r="P4" s="186"/>
      <c r="Q4" s="186"/>
      <c r="R4" s="187"/>
      <c r="S4" s="188"/>
      <c r="T4" s="186"/>
      <c r="U4" s="186"/>
      <c r="V4" s="187"/>
      <c r="W4" s="614"/>
      <c r="X4" s="620">
        <v>44926</v>
      </c>
      <c r="Y4" s="595" t="s">
        <v>170</v>
      </c>
      <c r="Z4" s="185" t="s">
        <v>90</v>
      </c>
      <c r="AA4" s="165"/>
      <c r="AB4" s="571"/>
      <c r="AC4" s="609"/>
      <c r="AD4" s="189" t="s">
        <v>134</v>
      </c>
    </row>
    <row r="5" spans="1:30" ht="105" x14ac:dyDescent="0.25">
      <c r="A5" s="595"/>
      <c r="B5" s="185"/>
      <c r="C5" s="185" t="s">
        <v>281</v>
      </c>
      <c r="D5" s="185"/>
      <c r="E5" s="191" t="s">
        <v>282</v>
      </c>
      <c r="F5" s="185" t="s">
        <v>283</v>
      </c>
      <c r="G5" s="605"/>
      <c r="H5" s="613"/>
      <c r="I5" s="186"/>
      <c r="J5" s="187"/>
      <c r="K5" s="188"/>
      <c r="L5" s="186"/>
      <c r="M5" s="186"/>
      <c r="N5" s="187"/>
      <c r="O5" s="188"/>
      <c r="P5" s="186"/>
      <c r="Q5" s="186"/>
      <c r="R5" s="187"/>
      <c r="S5" s="188"/>
      <c r="T5" s="186"/>
      <c r="U5" s="186"/>
      <c r="V5" s="187"/>
      <c r="W5" s="614"/>
      <c r="X5" s="619" t="s">
        <v>284</v>
      </c>
      <c r="Y5" s="595" t="s">
        <v>37</v>
      </c>
      <c r="Z5" s="185" t="s">
        <v>37</v>
      </c>
      <c r="AA5" s="165"/>
      <c r="AB5" s="571"/>
      <c r="AC5" s="609"/>
      <c r="AD5" s="189" t="s">
        <v>244</v>
      </c>
    </row>
    <row r="6" spans="1:30" ht="90" x14ac:dyDescent="0.25">
      <c r="A6" s="595"/>
      <c r="B6" s="185"/>
      <c r="C6" s="185" t="s">
        <v>285</v>
      </c>
      <c r="D6" s="185"/>
      <c r="E6" s="185" t="s">
        <v>286</v>
      </c>
      <c r="F6" s="185"/>
      <c r="G6" s="605" t="s">
        <v>287</v>
      </c>
      <c r="H6" s="613">
        <v>500</v>
      </c>
      <c r="I6" s="186"/>
      <c r="J6" s="187"/>
      <c r="K6" s="188"/>
      <c r="L6" s="186">
        <v>500</v>
      </c>
      <c r="M6" s="186"/>
      <c r="N6" s="187"/>
      <c r="O6" s="188"/>
      <c r="P6" s="186">
        <v>500</v>
      </c>
      <c r="Q6" s="186"/>
      <c r="R6" s="187"/>
      <c r="S6" s="188"/>
      <c r="T6" s="186">
        <v>200</v>
      </c>
      <c r="U6" s="186"/>
      <c r="V6" s="187"/>
      <c r="W6" s="614"/>
      <c r="X6" s="619" t="s">
        <v>109</v>
      </c>
      <c r="Y6" s="595" t="s">
        <v>110</v>
      </c>
      <c r="Z6" s="185" t="s">
        <v>110</v>
      </c>
      <c r="AA6" s="165" t="s">
        <v>1188</v>
      </c>
      <c r="AB6" s="571" t="s">
        <v>1188</v>
      </c>
      <c r="AC6" s="609"/>
      <c r="AD6" s="189" t="s">
        <v>134</v>
      </c>
    </row>
    <row r="7" spans="1:30" ht="90" x14ac:dyDescent="0.25">
      <c r="A7" s="595"/>
      <c r="B7" s="185"/>
      <c r="C7" s="185" t="s">
        <v>288</v>
      </c>
      <c r="D7" s="185"/>
      <c r="E7" s="185" t="s">
        <v>289</v>
      </c>
      <c r="F7" s="185"/>
      <c r="G7" s="605" t="s">
        <v>290</v>
      </c>
      <c r="H7" s="613">
        <v>1000</v>
      </c>
      <c r="I7" s="186"/>
      <c r="J7" s="187"/>
      <c r="K7" s="188"/>
      <c r="L7" s="186">
        <v>1000</v>
      </c>
      <c r="M7" s="186"/>
      <c r="N7" s="187"/>
      <c r="O7" s="188"/>
      <c r="P7" s="186">
        <v>1000</v>
      </c>
      <c r="Q7" s="186"/>
      <c r="R7" s="187"/>
      <c r="S7" s="188"/>
      <c r="T7" s="186">
        <v>200</v>
      </c>
      <c r="U7" s="186"/>
      <c r="V7" s="187"/>
      <c r="W7" s="614"/>
      <c r="X7" s="619" t="s">
        <v>109</v>
      </c>
      <c r="Y7" s="595" t="s">
        <v>110</v>
      </c>
      <c r="Z7" s="185" t="s">
        <v>110</v>
      </c>
      <c r="AA7" s="165" t="s">
        <v>1188</v>
      </c>
      <c r="AB7" s="571" t="s">
        <v>1188</v>
      </c>
      <c r="AC7" s="609"/>
      <c r="AD7" s="189" t="s">
        <v>134</v>
      </c>
    </row>
    <row r="8" spans="1:30" ht="105" x14ac:dyDescent="0.25">
      <c r="A8" s="595"/>
      <c r="B8" s="185"/>
      <c r="C8" s="185" t="s">
        <v>291</v>
      </c>
      <c r="D8" s="185"/>
      <c r="E8" s="191" t="s">
        <v>292</v>
      </c>
      <c r="F8" s="185" t="s">
        <v>293</v>
      </c>
      <c r="G8" s="605"/>
      <c r="H8" s="613"/>
      <c r="I8" s="186"/>
      <c r="J8" s="187"/>
      <c r="K8" s="188"/>
      <c r="L8" s="186"/>
      <c r="M8" s="186"/>
      <c r="N8" s="187"/>
      <c r="O8" s="188"/>
      <c r="P8" s="186"/>
      <c r="Q8" s="186"/>
      <c r="R8" s="187"/>
      <c r="S8" s="188"/>
      <c r="T8" s="186"/>
      <c r="U8" s="186"/>
      <c r="V8" s="187"/>
      <c r="W8" s="614"/>
      <c r="X8" s="619" t="s">
        <v>36</v>
      </c>
      <c r="Y8" s="595" t="s">
        <v>37</v>
      </c>
      <c r="Z8" s="185" t="s">
        <v>37</v>
      </c>
      <c r="AA8" s="165"/>
      <c r="AB8" s="571"/>
      <c r="AC8" s="609"/>
      <c r="AD8" s="189" t="s">
        <v>38</v>
      </c>
    </row>
    <row r="9" spans="1:30" ht="45" x14ac:dyDescent="0.25">
      <c r="A9" s="595"/>
      <c r="B9" s="185"/>
      <c r="C9" s="185" t="s">
        <v>294</v>
      </c>
      <c r="D9" s="185"/>
      <c r="E9" s="185" t="s">
        <v>295</v>
      </c>
      <c r="F9" s="185"/>
      <c r="G9" s="605" t="s">
        <v>296</v>
      </c>
      <c r="H9" s="613">
        <v>1000</v>
      </c>
      <c r="I9" s="186"/>
      <c r="J9" s="187">
        <v>58.08</v>
      </c>
      <c r="K9" s="188">
        <v>0</v>
      </c>
      <c r="L9" s="186">
        <v>1000</v>
      </c>
      <c r="M9" s="186">
        <v>500</v>
      </c>
      <c r="N9" s="187">
        <v>334.59</v>
      </c>
      <c r="O9" s="188">
        <v>0</v>
      </c>
      <c r="P9" s="186">
        <v>500</v>
      </c>
      <c r="Q9" s="186">
        <v>0</v>
      </c>
      <c r="R9" s="187">
        <v>243.96</v>
      </c>
      <c r="S9" s="188">
        <v>0</v>
      </c>
      <c r="T9" s="186">
        <v>500</v>
      </c>
      <c r="U9" s="186">
        <v>0</v>
      </c>
      <c r="V9" s="187"/>
      <c r="W9" s="614"/>
      <c r="X9" s="619" t="s">
        <v>297</v>
      </c>
      <c r="Y9" s="595" t="s">
        <v>127</v>
      </c>
      <c r="Z9" s="185" t="s">
        <v>127</v>
      </c>
      <c r="AA9" s="165" t="s">
        <v>127</v>
      </c>
      <c r="AB9" s="571" t="s">
        <v>42</v>
      </c>
      <c r="AC9" s="609"/>
      <c r="AD9" s="189" t="s">
        <v>134</v>
      </c>
    </row>
    <row r="10" spans="1:30" ht="105" x14ac:dyDescent="0.25">
      <c r="A10" s="595"/>
      <c r="B10" s="185"/>
      <c r="C10" s="185" t="s">
        <v>298</v>
      </c>
      <c r="D10" s="185"/>
      <c r="E10" s="191" t="s">
        <v>299</v>
      </c>
      <c r="F10" s="185" t="s">
        <v>300</v>
      </c>
      <c r="G10" s="605"/>
      <c r="H10" s="613"/>
      <c r="I10" s="186"/>
      <c r="J10" s="187"/>
      <c r="K10" s="188"/>
      <c r="L10" s="186"/>
      <c r="M10" s="186"/>
      <c r="N10" s="187"/>
      <c r="O10" s="188"/>
      <c r="P10" s="186"/>
      <c r="Q10" s="186"/>
      <c r="R10" s="187"/>
      <c r="S10" s="188"/>
      <c r="T10" s="186"/>
      <c r="U10" s="186"/>
      <c r="V10" s="187"/>
      <c r="W10" s="614"/>
      <c r="X10" s="619" t="s">
        <v>36</v>
      </c>
      <c r="Y10" s="595" t="s">
        <v>37</v>
      </c>
      <c r="Z10" s="185" t="s">
        <v>37</v>
      </c>
      <c r="AA10" s="165"/>
      <c r="AB10" s="571"/>
      <c r="AC10" s="609"/>
      <c r="AD10" s="189" t="s">
        <v>38</v>
      </c>
    </row>
    <row r="11" spans="1:30" ht="13.5" customHeight="1" x14ac:dyDescent="0.25">
      <c r="A11" s="595"/>
      <c r="B11" s="185"/>
      <c r="C11" s="185"/>
      <c r="D11" s="185"/>
      <c r="E11" s="185" t="s">
        <v>295</v>
      </c>
      <c r="F11" s="185"/>
      <c r="G11" s="605"/>
      <c r="H11" s="613"/>
      <c r="I11" s="186"/>
      <c r="J11" s="187"/>
      <c r="K11" s="188"/>
      <c r="L11" s="186"/>
      <c r="M11" s="186"/>
      <c r="N11" s="187"/>
      <c r="O11" s="188"/>
      <c r="P11" s="186"/>
      <c r="Q11" s="186"/>
      <c r="R11" s="187"/>
      <c r="S11" s="188"/>
      <c r="T11" s="186"/>
      <c r="U11" s="186"/>
      <c r="V11" s="187"/>
      <c r="W11" s="614"/>
      <c r="X11" s="619" t="s">
        <v>297</v>
      </c>
      <c r="Y11" s="595"/>
      <c r="Z11" s="185"/>
      <c r="AA11" s="165"/>
      <c r="AB11" s="571"/>
      <c r="AC11" s="609"/>
      <c r="AD11" s="189" t="s">
        <v>134</v>
      </c>
    </row>
    <row r="12" spans="1:30" ht="105" x14ac:dyDescent="0.25">
      <c r="A12" s="595"/>
      <c r="B12" s="185"/>
      <c r="C12" s="185" t="s">
        <v>301</v>
      </c>
      <c r="D12" s="185"/>
      <c r="E12" s="191" t="s">
        <v>302</v>
      </c>
      <c r="F12" s="185" t="s">
        <v>303</v>
      </c>
      <c r="G12" s="605"/>
      <c r="H12" s="613"/>
      <c r="I12" s="186"/>
      <c r="J12" s="187"/>
      <c r="K12" s="188"/>
      <c r="L12" s="186"/>
      <c r="M12" s="186"/>
      <c r="N12" s="187"/>
      <c r="O12" s="188"/>
      <c r="P12" s="186"/>
      <c r="Q12" s="186"/>
      <c r="R12" s="187"/>
      <c r="S12" s="188"/>
      <c r="T12" s="186"/>
      <c r="U12" s="186"/>
      <c r="V12" s="187"/>
      <c r="W12" s="614"/>
      <c r="X12" s="619" t="s">
        <v>208</v>
      </c>
      <c r="Y12" s="595" t="s">
        <v>37</v>
      </c>
      <c r="Z12" s="185" t="s">
        <v>37</v>
      </c>
      <c r="AA12" s="165"/>
      <c r="AB12" s="571"/>
      <c r="AC12" s="609"/>
      <c r="AD12" s="189" t="s">
        <v>134</v>
      </c>
    </row>
    <row r="13" spans="1:30" ht="45" x14ac:dyDescent="0.25">
      <c r="A13" s="595"/>
      <c r="B13" s="185"/>
      <c r="C13" s="185" t="s">
        <v>304</v>
      </c>
      <c r="D13" s="185"/>
      <c r="E13" s="185" t="s">
        <v>305</v>
      </c>
      <c r="F13" s="185"/>
      <c r="G13" s="605" t="s">
        <v>306</v>
      </c>
      <c r="H13" s="613">
        <v>1700</v>
      </c>
      <c r="I13" s="186"/>
      <c r="J13" s="187"/>
      <c r="K13" s="188"/>
      <c r="L13" s="186">
        <v>1700</v>
      </c>
      <c r="M13" s="186">
        <v>300</v>
      </c>
      <c r="N13" s="187"/>
      <c r="O13" s="188"/>
      <c r="P13" s="186">
        <v>500</v>
      </c>
      <c r="Q13" s="186">
        <v>0</v>
      </c>
      <c r="R13" s="187"/>
      <c r="S13" s="188"/>
      <c r="T13" s="186">
        <v>250</v>
      </c>
      <c r="U13" s="186">
        <v>0</v>
      </c>
      <c r="V13" s="187"/>
      <c r="W13" s="614"/>
      <c r="X13" s="619" t="s">
        <v>297</v>
      </c>
      <c r="Y13" s="595" t="s">
        <v>127</v>
      </c>
      <c r="Z13" s="185" t="s">
        <v>127</v>
      </c>
      <c r="AA13" s="165" t="s">
        <v>127</v>
      </c>
      <c r="AB13" s="571" t="s">
        <v>42</v>
      </c>
      <c r="AC13" s="609"/>
      <c r="AD13" s="189" t="s">
        <v>134</v>
      </c>
    </row>
    <row r="14" spans="1:30" ht="105" x14ac:dyDescent="0.25">
      <c r="A14" s="595"/>
      <c r="B14" s="185"/>
      <c r="C14" s="185" t="s">
        <v>307</v>
      </c>
      <c r="D14" s="185"/>
      <c r="E14" s="191" t="s">
        <v>308</v>
      </c>
      <c r="F14" s="185" t="s">
        <v>309</v>
      </c>
      <c r="G14" s="605"/>
      <c r="H14" s="613"/>
      <c r="I14" s="186"/>
      <c r="J14" s="187"/>
      <c r="K14" s="188"/>
      <c r="L14" s="186"/>
      <c r="M14" s="186"/>
      <c r="N14" s="187"/>
      <c r="O14" s="188"/>
      <c r="P14" s="186"/>
      <c r="Q14" s="186"/>
      <c r="R14" s="187"/>
      <c r="S14" s="188"/>
      <c r="T14" s="186"/>
      <c r="U14" s="186"/>
      <c r="V14" s="187"/>
      <c r="W14" s="614"/>
      <c r="X14" s="619" t="s">
        <v>284</v>
      </c>
      <c r="Y14" s="595" t="s">
        <v>37</v>
      </c>
      <c r="Z14" s="185" t="s">
        <v>37</v>
      </c>
      <c r="AA14" s="165"/>
      <c r="AB14" s="571"/>
      <c r="AC14" s="609"/>
      <c r="AD14" s="189" t="s">
        <v>244</v>
      </c>
    </row>
    <row r="15" spans="1:30" ht="13.5" customHeight="1" x14ac:dyDescent="0.25">
      <c r="A15" s="595"/>
      <c r="B15" s="185"/>
      <c r="C15" s="185"/>
      <c r="D15" s="185"/>
      <c r="E15" s="185" t="s">
        <v>295</v>
      </c>
      <c r="F15" s="185"/>
      <c r="G15" s="605"/>
      <c r="H15" s="613"/>
      <c r="I15" s="186"/>
      <c r="J15" s="187"/>
      <c r="K15" s="188"/>
      <c r="L15" s="186"/>
      <c r="M15" s="186"/>
      <c r="N15" s="187"/>
      <c r="O15" s="188"/>
      <c r="P15" s="186"/>
      <c r="Q15" s="186"/>
      <c r="R15" s="187"/>
      <c r="S15" s="188"/>
      <c r="T15" s="186"/>
      <c r="U15" s="186"/>
      <c r="V15" s="187"/>
      <c r="W15" s="614"/>
      <c r="X15" s="621"/>
      <c r="Y15" s="595"/>
      <c r="Z15" s="185"/>
      <c r="AA15" s="165"/>
      <c r="AB15" s="571"/>
      <c r="AC15" s="609"/>
      <c r="AD15" s="189" t="s">
        <v>134</v>
      </c>
    </row>
    <row r="16" spans="1:30" ht="45" x14ac:dyDescent="0.25">
      <c r="A16" s="595"/>
      <c r="B16" s="185"/>
      <c r="C16" s="185" t="s">
        <v>310</v>
      </c>
      <c r="D16" s="185"/>
      <c r="E16" s="185" t="s">
        <v>311</v>
      </c>
      <c r="F16" s="185"/>
      <c r="G16" s="605" t="s">
        <v>312</v>
      </c>
      <c r="H16" s="613">
        <v>500</v>
      </c>
      <c r="I16" s="186"/>
      <c r="J16" s="187"/>
      <c r="K16" s="188"/>
      <c r="L16" s="186">
        <v>500</v>
      </c>
      <c r="M16" s="186"/>
      <c r="N16" s="187"/>
      <c r="O16" s="188"/>
      <c r="P16" s="186">
        <v>500</v>
      </c>
      <c r="Q16" s="186"/>
      <c r="R16" s="187"/>
      <c r="S16" s="188"/>
      <c r="T16" s="186">
        <v>250</v>
      </c>
      <c r="U16" s="186"/>
      <c r="V16" s="187"/>
      <c r="W16" s="614"/>
      <c r="X16" s="619" t="s">
        <v>109</v>
      </c>
      <c r="Y16" s="595" t="s">
        <v>127</v>
      </c>
      <c r="Z16" s="185" t="s">
        <v>127</v>
      </c>
      <c r="AA16" s="165" t="s">
        <v>127</v>
      </c>
      <c r="AB16" s="571" t="s">
        <v>127</v>
      </c>
      <c r="AC16" s="609"/>
      <c r="AD16" s="189" t="s">
        <v>134</v>
      </c>
    </row>
    <row r="17" spans="1:30" ht="45" x14ac:dyDescent="0.25">
      <c r="A17" s="595"/>
      <c r="B17" s="185"/>
      <c r="C17" s="185" t="s">
        <v>313</v>
      </c>
      <c r="D17" s="185"/>
      <c r="E17" s="185" t="s">
        <v>314</v>
      </c>
      <c r="F17" s="185"/>
      <c r="G17" s="605"/>
      <c r="H17" s="613"/>
      <c r="I17" s="186"/>
      <c r="J17" s="187"/>
      <c r="K17" s="188"/>
      <c r="L17" s="186"/>
      <c r="M17" s="186"/>
      <c r="N17" s="187"/>
      <c r="O17" s="188"/>
      <c r="P17" s="186"/>
      <c r="Q17" s="186"/>
      <c r="R17" s="187"/>
      <c r="S17" s="188"/>
      <c r="T17" s="186"/>
      <c r="U17" s="186"/>
      <c r="V17" s="187"/>
      <c r="W17" s="614"/>
      <c r="X17" s="619" t="s">
        <v>315</v>
      </c>
      <c r="Y17" s="595" t="s">
        <v>127</v>
      </c>
      <c r="Z17" s="185" t="s">
        <v>127</v>
      </c>
      <c r="AA17" s="165" t="s">
        <v>127</v>
      </c>
      <c r="AB17" s="571" t="s">
        <v>127</v>
      </c>
      <c r="AC17" s="609"/>
      <c r="AD17" s="189" t="s">
        <v>134</v>
      </c>
    </row>
    <row r="18" spans="1:30" ht="105" x14ac:dyDescent="0.25">
      <c r="A18" s="595"/>
      <c r="B18" s="185"/>
      <c r="C18" s="185" t="s">
        <v>316</v>
      </c>
      <c r="D18" s="185"/>
      <c r="E18" s="191" t="s">
        <v>317</v>
      </c>
      <c r="F18" s="185" t="s">
        <v>318</v>
      </c>
      <c r="G18" s="605"/>
      <c r="H18" s="613"/>
      <c r="I18" s="186"/>
      <c r="J18" s="187"/>
      <c r="K18" s="188"/>
      <c r="L18" s="186"/>
      <c r="M18" s="186"/>
      <c r="N18" s="187"/>
      <c r="O18" s="188"/>
      <c r="P18" s="186"/>
      <c r="Q18" s="186"/>
      <c r="R18" s="187"/>
      <c r="S18" s="188"/>
      <c r="T18" s="186"/>
      <c r="U18" s="186"/>
      <c r="V18" s="187"/>
      <c r="W18" s="614"/>
      <c r="X18" s="619" t="s">
        <v>46</v>
      </c>
      <c r="Y18" s="595" t="s">
        <v>37</v>
      </c>
      <c r="Z18" s="185" t="s">
        <v>37</v>
      </c>
      <c r="AA18" s="165"/>
      <c r="AB18" s="571"/>
      <c r="AC18" s="609"/>
      <c r="AD18" s="189" t="s">
        <v>244</v>
      </c>
    </row>
    <row r="19" spans="1:30" ht="13.5" customHeight="1" x14ac:dyDescent="0.25">
      <c r="A19" s="595"/>
      <c r="B19" s="185"/>
      <c r="C19" s="185"/>
      <c r="D19" s="185"/>
      <c r="E19" s="185" t="s">
        <v>305</v>
      </c>
      <c r="F19" s="185"/>
      <c r="G19" s="605"/>
      <c r="H19" s="613"/>
      <c r="I19" s="186"/>
      <c r="J19" s="187"/>
      <c r="K19" s="188"/>
      <c r="L19" s="186"/>
      <c r="M19" s="186"/>
      <c r="N19" s="187"/>
      <c r="O19" s="188"/>
      <c r="P19" s="186"/>
      <c r="Q19" s="186"/>
      <c r="R19" s="187"/>
      <c r="S19" s="188"/>
      <c r="T19" s="186"/>
      <c r="U19" s="186"/>
      <c r="V19" s="187"/>
      <c r="W19" s="614"/>
      <c r="X19" s="621"/>
      <c r="Y19" s="595"/>
      <c r="Z19" s="185"/>
      <c r="AA19" s="165"/>
      <c r="AB19" s="571"/>
      <c r="AC19" s="609"/>
      <c r="AD19" s="189" t="s">
        <v>134</v>
      </c>
    </row>
    <row r="20" spans="1:30" ht="45" x14ac:dyDescent="0.25">
      <c r="A20" s="595"/>
      <c r="B20" s="185"/>
      <c r="C20" s="185" t="s">
        <v>319</v>
      </c>
      <c r="D20" s="185"/>
      <c r="E20" s="185" t="s">
        <v>320</v>
      </c>
      <c r="F20" s="185"/>
      <c r="G20" s="605" t="s">
        <v>321</v>
      </c>
      <c r="H20" s="613">
        <v>800</v>
      </c>
      <c r="I20" s="186"/>
      <c r="J20" s="187"/>
      <c r="K20" s="188"/>
      <c r="L20" s="186">
        <v>800</v>
      </c>
      <c r="M20" s="186"/>
      <c r="N20" s="187"/>
      <c r="O20" s="188"/>
      <c r="P20" s="186">
        <v>800</v>
      </c>
      <c r="Q20" s="186"/>
      <c r="R20" s="187"/>
      <c r="S20" s="188"/>
      <c r="T20" s="186">
        <v>250</v>
      </c>
      <c r="U20" s="186"/>
      <c r="V20" s="187"/>
      <c r="W20" s="614"/>
      <c r="X20" s="619" t="s">
        <v>109</v>
      </c>
      <c r="Y20" s="595" t="s">
        <v>127</v>
      </c>
      <c r="Z20" s="185" t="s">
        <v>127</v>
      </c>
      <c r="AA20" s="165" t="s">
        <v>127</v>
      </c>
      <c r="AB20" s="571" t="s">
        <v>127</v>
      </c>
      <c r="AC20" s="609"/>
      <c r="AD20" s="189" t="s">
        <v>244</v>
      </c>
    </row>
    <row r="21" spans="1:30" ht="120" x14ac:dyDescent="0.25">
      <c r="A21" s="595"/>
      <c r="B21" s="185"/>
      <c r="C21" s="185" t="s">
        <v>322</v>
      </c>
      <c r="D21" s="185"/>
      <c r="E21" s="971" t="s">
        <v>323</v>
      </c>
      <c r="F21" s="185" t="s">
        <v>324</v>
      </c>
      <c r="G21" s="605"/>
      <c r="H21" s="613"/>
      <c r="I21" s="186"/>
      <c r="J21" s="187"/>
      <c r="K21" s="188"/>
      <c r="L21" s="186"/>
      <c r="M21" s="186"/>
      <c r="N21" s="187"/>
      <c r="O21" s="188"/>
      <c r="P21" s="186"/>
      <c r="Q21" s="186"/>
      <c r="R21" s="187"/>
      <c r="S21" s="188"/>
      <c r="T21" s="186"/>
      <c r="U21" s="186"/>
      <c r="V21" s="187"/>
      <c r="W21" s="614"/>
      <c r="X21" s="619" t="s">
        <v>325</v>
      </c>
      <c r="Y21" s="595" t="s">
        <v>37</v>
      </c>
      <c r="Z21" s="185" t="s">
        <v>37</v>
      </c>
      <c r="AA21" s="165"/>
      <c r="AB21" s="571"/>
      <c r="AC21" s="609"/>
      <c r="AD21" s="189" t="s">
        <v>134</v>
      </c>
    </row>
    <row r="22" spans="1:30" ht="13.5" customHeight="1" x14ac:dyDescent="0.25">
      <c r="A22" s="595"/>
      <c r="B22" s="185"/>
      <c r="C22" s="185"/>
      <c r="D22" s="185"/>
      <c r="E22" s="185" t="s">
        <v>305</v>
      </c>
      <c r="F22" s="185"/>
      <c r="G22" s="605"/>
      <c r="H22" s="613"/>
      <c r="I22" s="186"/>
      <c r="J22" s="187"/>
      <c r="K22" s="188"/>
      <c r="L22" s="186"/>
      <c r="M22" s="186"/>
      <c r="N22" s="187"/>
      <c r="O22" s="188"/>
      <c r="P22" s="186"/>
      <c r="Q22" s="186"/>
      <c r="R22" s="187"/>
      <c r="S22" s="188"/>
      <c r="T22" s="186"/>
      <c r="U22" s="186"/>
      <c r="V22" s="187"/>
      <c r="W22" s="614"/>
      <c r="X22" s="621"/>
      <c r="Y22" s="595"/>
      <c r="Z22" s="185"/>
      <c r="AA22" s="165"/>
      <c r="AB22" s="571"/>
      <c r="AC22" s="609"/>
      <c r="AD22" s="189" t="s">
        <v>134</v>
      </c>
    </row>
    <row r="23" spans="1:30" ht="13.5" customHeight="1" x14ac:dyDescent="0.25">
      <c r="A23" s="595"/>
      <c r="B23" s="185"/>
      <c r="C23" s="185" t="s">
        <v>326</v>
      </c>
      <c r="D23" s="185"/>
      <c r="E23" s="185" t="s">
        <v>327</v>
      </c>
      <c r="F23" s="185"/>
      <c r="G23" s="605"/>
      <c r="H23" s="613"/>
      <c r="I23" s="186"/>
      <c r="J23" s="187"/>
      <c r="K23" s="188"/>
      <c r="L23" s="186"/>
      <c r="M23" s="186"/>
      <c r="N23" s="187"/>
      <c r="O23" s="188"/>
      <c r="P23" s="186"/>
      <c r="Q23" s="186"/>
      <c r="R23" s="187"/>
      <c r="S23" s="188"/>
      <c r="T23" s="186"/>
      <c r="U23" s="186"/>
      <c r="V23" s="187"/>
      <c r="W23" s="614"/>
      <c r="X23" s="619" t="s">
        <v>109</v>
      </c>
      <c r="Y23" s="595" t="s">
        <v>127</v>
      </c>
      <c r="Z23" s="185" t="s">
        <v>127</v>
      </c>
      <c r="AA23" s="165" t="s">
        <v>127</v>
      </c>
      <c r="AB23" s="571" t="s">
        <v>42</v>
      </c>
      <c r="AC23" s="609"/>
      <c r="AD23" s="189" t="s">
        <v>134</v>
      </c>
    </row>
    <row r="24" spans="1:30" ht="105" x14ac:dyDescent="0.25">
      <c r="A24" s="595"/>
      <c r="B24" s="185"/>
      <c r="C24" s="185" t="s">
        <v>328</v>
      </c>
      <c r="D24" s="185"/>
      <c r="E24" s="191" t="s">
        <v>1183</v>
      </c>
      <c r="F24" s="185" t="s">
        <v>329</v>
      </c>
      <c r="G24" s="605"/>
      <c r="H24" s="613"/>
      <c r="I24" s="186"/>
      <c r="J24" s="187"/>
      <c r="K24" s="188"/>
      <c r="L24" s="186"/>
      <c r="M24" s="186"/>
      <c r="N24" s="187"/>
      <c r="O24" s="188"/>
      <c r="P24" s="186"/>
      <c r="Q24" s="186"/>
      <c r="R24" s="187"/>
      <c r="S24" s="188"/>
      <c r="T24" s="186"/>
      <c r="U24" s="186"/>
      <c r="V24" s="187"/>
      <c r="W24" s="614"/>
      <c r="X24" s="619" t="s">
        <v>46</v>
      </c>
      <c r="Y24" s="595" t="s">
        <v>37</v>
      </c>
      <c r="Z24" s="185" t="s">
        <v>37</v>
      </c>
      <c r="AA24" s="165"/>
      <c r="AB24" s="571"/>
      <c r="AC24" s="609"/>
      <c r="AD24" s="189" t="s">
        <v>244</v>
      </c>
    </row>
    <row r="25" spans="1:30" ht="13.5" customHeight="1" x14ac:dyDescent="0.25">
      <c r="A25" s="595"/>
      <c r="B25" s="185"/>
      <c r="C25" s="185"/>
      <c r="D25" s="185"/>
      <c r="E25" s="185" t="s">
        <v>330</v>
      </c>
      <c r="F25" s="185" t="s">
        <v>331</v>
      </c>
      <c r="G25" s="605"/>
      <c r="H25" s="613"/>
      <c r="I25" s="186"/>
      <c r="J25" s="187"/>
      <c r="K25" s="188"/>
      <c r="L25" s="186"/>
      <c r="M25" s="186"/>
      <c r="N25" s="186"/>
      <c r="O25" s="186"/>
      <c r="P25" s="186"/>
      <c r="Q25" s="186"/>
      <c r="R25" s="186"/>
      <c r="S25" s="186"/>
      <c r="T25" s="186"/>
      <c r="U25" s="186"/>
      <c r="V25" s="187"/>
      <c r="W25" s="614"/>
      <c r="X25" s="621"/>
      <c r="Y25" s="595" t="s">
        <v>127</v>
      </c>
      <c r="Z25" s="185" t="s">
        <v>127</v>
      </c>
      <c r="AA25" s="165"/>
      <c r="AB25" s="571"/>
      <c r="AC25" s="609"/>
      <c r="AD25" s="189" t="s">
        <v>38</v>
      </c>
    </row>
    <row r="26" spans="1:30" ht="13.5" customHeight="1" thickBot="1" x14ac:dyDescent="0.3">
      <c r="A26" s="596"/>
      <c r="B26" s="597"/>
      <c r="C26" s="597"/>
      <c r="D26" s="597"/>
      <c r="E26" s="597" t="s">
        <v>1184</v>
      </c>
      <c r="F26" s="597" t="s">
        <v>332</v>
      </c>
      <c r="G26" s="606"/>
      <c r="H26" s="615"/>
      <c r="I26" s="598"/>
      <c r="J26" s="599"/>
      <c r="K26" s="600"/>
      <c r="L26" s="598"/>
      <c r="M26" s="598"/>
      <c r="N26" s="598"/>
      <c r="O26" s="598"/>
      <c r="P26" s="598"/>
      <c r="Q26" s="598"/>
      <c r="R26" s="598"/>
      <c r="S26" s="598"/>
      <c r="T26" s="598"/>
      <c r="U26" s="598"/>
      <c r="V26" s="599"/>
      <c r="W26" s="616"/>
      <c r="X26" s="622" t="s">
        <v>333</v>
      </c>
      <c r="Y26" s="596" t="s">
        <v>127</v>
      </c>
      <c r="Z26" s="597" t="s">
        <v>42</v>
      </c>
      <c r="AA26" s="175"/>
      <c r="AB26" s="572"/>
      <c r="AC26" s="610"/>
      <c r="AD26" s="601" t="s">
        <v>244</v>
      </c>
    </row>
    <row r="27" spans="1:30" ht="13.5" customHeight="1" x14ac:dyDescent="0.25"/>
    <row r="28" spans="1:30" ht="13.5" customHeight="1" x14ac:dyDescent="0.25"/>
    <row r="29" spans="1:30" ht="13.5" customHeight="1" x14ac:dyDescent="0.25"/>
    <row r="30" spans="1:30" ht="13.5" customHeight="1" x14ac:dyDescent="0.25"/>
    <row r="31" spans="1:30" ht="13.5" customHeight="1" x14ac:dyDescent="0.25"/>
    <row r="32" spans="1:30"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26" xr:uid="{00000000-0009-0000-0000-000004000000}"/>
  <dataValidations count="2">
    <dataValidation type="list" allowBlank="1" showErrorMessage="1" sqref="AA2:AB2 Y2:Z26" xr:uid="{00000000-0002-0000-0400-000001000000}">
      <formula1>"Nog niet opgestart,In opstartfase,Gevorderde fase,Voldaan,Niet (langer) van toepassing"</formula1>
    </dataValidation>
    <dataValidation type="list" allowBlank="1" showInputMessage="1" showErrorMessage="1" sqref="AA3:AB26" xr:uid="{71358439-8C5D-44E9-A9E1-9B005947E78F}">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8D8D8"/>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3" width="8.7109375" customWidth="1"/>
    <col min="4" max="4" width="14.5703125" customWidth="1"/>
    <col min="5" max="5" width="21.85546875" customWidth="1"/>
    <col min="6" max="6" width="15" customWidth="1"/>
    <col min="7" max="7" width="8.7109375" customWidth="1"/>
    <col min="8" max="14" width="9" hidden="1" customWidth="1"/>
    <col min="15" max="15" width="9.85546875" hidden="1" customWidth="1"/>
    <col min="16" max="17" width="9" hidden="1" customWidth="1"/>
    <col min="18" max="28" width="9" customWidth="1"/>
    <col min="29" max="29" width="26.140625" customWidth="1"/>
    <col min="30" max="30" width="8.710937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946" t="s">
        <v>23</v>
      </c>
      <c r="Y1" s="516" t="s">
        <v>24</v>
      </c>
      <c r="Z1" s="517" t="s">
        <v>25</v>
      </c>
      <c r="AA1" s="517" t="s">
        <v>26</v>
      </c>
      <c r="AB1" s="520" t="s">
        <v>27</v>
      </c>
      <c r="AC1" s="526" t="s">
        <v>28</v>
      </c>
      <c r="AD1" s="517" t="s">
        <v>29</v>
      </c>
    </row>
    <row r="2" spans="1:30" ht="13.5" customHeight="1" x14ac:dyDescent="0.25">
      <c r="A2" s="512"/>
      <c r="B2" s="490"/>
      <c r="C2" s="490" t="s">
        <v>334</v>
      </c>
      <c r="D2" s="490" t="s">
        <v>335</v>
      </c>
      <c r="E2" s="490"/>
      <c r="F2" s="490"/>
      <c r="G2" s="951"/>
      <c r="H2" s="577"/>
      <c r="I2" s="574"/>
      <c r="J2" s="575"/>
      <c r="K2" s="576"/>
      <c r="L2" s="574"/>
      <c r="M2" s="574"/>
      <c r="N2" s="575"/>
      <c r="O2" s="576"/>
      <c r="P2" s="574"/>
      <c r="Q2" s="574"/>
      <c r="R2" s="575"/>
      <c r="S2" s="576"/>
      <c r="T2" s="574"/>
      <c r="U2" s="574"/>
      <c r="V2" s="575"/>
      <c r="W2" s="578"/>
      <c r="X2" s="947"/>
      <c r="Y2" s="512"/>
      <c r="Z2" s="490"/>
      <c r="AA2" s="490"/>
      <c r="AB2" s="513"/>
      <c r="AC2" s="501"/>
      <c r="AD2" s="491"/>
    </row>
    <row r="3" spans="1:30" ht="120" x14ac:dyDescent="0.25">
      <c r="A3" s="492"/>
      <c r="B3" s="159"/>
      <c r="C3" s="159" t="s">
        <v>336</v>
      </c>
      <c r="D3" s="159"/>
      <c r="E3" s="181" t="s">
        <v>337</v>
      </c>
      <c r="F3" s="180" t="s">
        <v>338</v>
      </c>
      <c r="G3" s="499"/>
      <c r="H3" s="504"/>
      <c r="I3" s="177"/>
      <c r="J3" s="178"/>
      <c r="K3" s="179"/>
      <c r="L3" s="177"/>
      <c r="M3" s="177"/>
      <c r="N3" s="178"/>
      <c r="O3" s="179"/>
      <c r="P3" s="177"/>
      <c r="Q3" s="177"/>
      <c r="R3" s="178"/>
      <c r="S3" s="179"/>
      <c r="T3" s="177"/>
      <c r="U3" s="177"/>
      <c r="V3" s="178"/>
      <c r="W3" s="505"/>
      <c r="X3" s="948" t="s">
        <v>339</v>
      </c>
      <c r="Y3" s="492" t="s">
        <v>37</v>
      </c>
      <c r="Z3" s="159" t="s">
        <v>37</v>
      </c>
      <c r="AA3" s="159"/>
      <c r="AB3" s="514"/>
      <c r="AC3" s="502"/>
      <c r="AD3" s="180" t="s">
        <v>244</v>
      </c>
    </row>
    <row r="4" spans="1:30" ht="120" x14ac:dyDescent="0.25">
      <c r="A4" s="492"/>
      <c r="B4" s="159"/>
      <c r="C4" s="159" t="s">
        <v>340</v>
      </c>
      <c r="D4" s="159"/>
      <c r="E4" s="184" t="s">
        <v>341</v>
      </c>
      <c r="F4" s="159" t="s">
        <v>342</v>
      </c>
      <c r="G4" s="499"/>
      <c r="H4" s="504"/>
      <c r="I4" s="177"/>
      <c r="J4" s="178"/>
      <c r="K4" s="179"/>
      <c r="L4" s="177"/>
      <c r="M4" s="177"/>
      <c r="N4" s="178"/>
      <c r="O4" s="179"/>
      <c r="P4" s="177"/>
      <c r="Q4" s="177"/>
      <c r="R4" s="178"/>
      <c r="S4" s="179"/>
      <c r="T4" s="177"/>
      <c r="U4" s="177"/>
      <c r="V4" s="178"/>
      <c r="W4" s="505"/>
      <c r="X4" s="948" t="s">
        <v>180</v>
      </c>
      <c r="Y4" s="492" t="s">
        <v>37</v>
      </c>
      <c r="Z4" s="159" t="s">
        <v>37</v>
      </c>
      <c r="AA4" s="159"/>
      <c r="AB4" s="514"/>
      <c r="AC4" s="502"/>
      <c r="AD4" s="180" t="s">
        <v>244</v>
      </c>
    </row>
    <row r="5" spans="1:30" ht="45" x14ac:dyDescent="0.25">
      <c r="A5" s="492"/>
      <c r="B5" s="159"/>
      <c r="C5" s="159" t="s">
        <v>343</v>
      </c>
      <c r="D5" s="159"/>
      <c r="E5" s="159" t="s">
        <v>344</v>
      </c>
      <c r="F5" s="159"/>
      <c r="G5" s="499" t="s">
        <v>345</v>
      </c>
      <c r="H5" s="504">
        <v>500</v>
      </c>
      <c r="I5" s="177"/>
      <c r="J5" s="178"/>
      <c r="K5" s="179"/>
      <c r="L5" s="177">
        <v>250</v>
      </c>
      <c r="M5" s="177">
        <v>0</v>
      </c>
      <c r="N5" s="178"/>
      <c r="O5" s="179"/>
      <c r="P5" s="177">
        <v>250</v>
      </c>
      <c r="Q5" s="177">
        <v>0</v>
      </c>
      <c r="R5" s="178"/>
      <c r="S5" s="179"/>
      <c r="T5" s="177">
        <v>0</v>
      </c>
      <c r="U5" s="177">
        <v>0</v>
      </c>
      <c r="V5" s="178"/>
      <c r="W5" s="505"/>
      <c r="X5" s="948" t="s">
        <v>346</v>
      </c>
      <c r="Y5" s="492" t="s">
        <v>90</v>
      </c>
      <c r="Z5" s="159" t="s">
        <v>127</v>
      </c>
      <c r="AA5" s="159" t="s">
        <v>127</v>
      </c>
      <c r="AB5" s="514" t="s">
        <v>127</v>
      </c>
      <c r="AC5" s="502" t="s">
        <v>347</v>
      </c>
      <c r="AD5" s="180" t="s">
        <v>244</v>
      </c>
    </row>
    <row r="6" spans="1:30" ht="75" x14ac:dyDescent="0.25">
      <c r="A6" s="492"/>
      <c r="B6" s="159"/>
      <c r="C6" s="159" t="s">
        <v>348</v>
      </c>
      <c r="D6" s="159"/>
      <c r="E6" s="159" t="s">
        <v>349</v>
      </c>
      <c r="F6" s="159"/>
      <c r="G6" s="499" t="s">
        <v>350</v>
      </c>
      <c r="H6" s="504">
        <v>700</v>
      </c>
      <c r="I6" s="177"/>
      <c r="J6" s="178"/>
      <c r="K6" s="179"/>
      <c r="L6" s="177">
        <v>250</v>
      </c>
      <c r="M6" s="177">
        <v>0</v>
      </c>
      <c r="N6" s="178"/>
      <c r="O6" s="179"/>
      <c r="P6" s="177">
        <v>250</v>
      </c>
      <c r="Q6" s="177">
        <v>0</v>
      </c>
      <c r="R6" s="178"/>
      <c r="S6" s="179"/>
      <c r="T6" s="177">
        <v>0</v>
      </c>
      <c r="U6" s="177">
        <v>0</v>
      </c>
      <c r="V6" s="178"/>
      <c r="W6" s="505"/>
      <c r="X6" s="948" t="s">
        <v>346</v>
      </c>
      <c r="Y6" s="492" t="s">
        <v>90</v>
      </c>
      <c r="Z6" s="159" t="s">
        <v>90</v>
      </c>
      <c r="AA6" s="159" t="s">
        <v>1188</v>
      </c>
      <c r="AB6" s="514" t="s">
        <v>170</v>
      </c>
      <c r="AC6" s="502" t="s">
        <v>347</v>
      </c>
      <c r="AD6" s="180" t="s">
        <v>244</v>
      </c>
    </row>
    <row r="7" spans="1:30" ht="105" x14ac:dyDescent="0.25">
      <c r="A7" s="492"/>
      <c r="B7" s="159"/>
      <c r="C7" s="159" t="s">
        <v>351</v>
      </c>
      <c r="D7" s="159"/>
      <c r="E7" s="184" t="s">
        <v>352</v>
      </c>
      <c r="F7" s="180" t="s">
        <v>338</v>
      </c>
      <c r="G7" s="499"/>
      <c r="H7" s="504"/>
      <c r="I7" s="177"/>
      <c r="J7" s="178"/>
      <c r="K7" s="179"/>
      <c r="L7" s="177"/>
      <c r="M7" s="177"/>
      <c r="N7" s="178"/>
      <c r="O7" s="179"/>
      <c r="P7" s="177"/>
      <c r="Q7" s="177"/>
      <c r="R7" s="178"/>
      <c r="S7" s="179"/>
      <c r="T7" s="177"/>
      <c r="U7" s="177"/>
      <c r="V7" s="178"/>
      <c r="W7" s="505"/>
      <c r="X7" s="948" t="s">
        <v>339</v>
      </c>
      <c r="Y7" s="492" t="s">
        <v>37</v>
      </c>
      <c r="Z7" s="159" t="s">
        <v>37</v>
      </c>
      <c r="AA7" s="159"/>
      <c r="AB7" s="514"/>
      <c r="AC7" s="502"/>
      <c r="AD7" s="180" t="s">
        <v>134</v>
      </c>
    </row>
    <row r="8" spans="1:30" ht="60" x14ac:dyDescent="0.25">
      <c r="A8" s="492"/>
      <c r="B8" s="159"/>
      <c r="C8" s="159" t="s">
        <v>353</v>
      </c>
      <c r="D8" s="159"/>
      <c r="E8" s="159" t="s">
        <v>354</v>
      </c>
      <c r="F8" s="159"/>
      <c r="G8" s="499" t="s">
        <v>355</v>
      </c>
      <c r="H8" s="504">
        <v>500</v>
      </c>
      <c r="I8" s="177"/>
      <c r="J8" s="178">
        <v>187.55</v>
      </c>
      <c r="K8" s="179">
        <v>0</v>
      </c>
      <c r="L8" s="177">
        <v>500</v>
      </c>
      <c r="M8" s="177"/>
      <c r="N8" s="178">
        <v>256.3</v>
      </c>
      <c r="O8" s="179">
        <v>0</v>
      </c>
      <c r="P8" s="177">
        <v>500</v>
      </c>
      <c r="Q8" s="177"/>
      <c r="R8" s="178">
        <v>443.49</v>
      </c>
      <c r="S8" s="179">
        <v>0</v>
      </c>
      <c r="T8" s="177">
        <v>300</v>
      </c>
      <c r="U8" s="177"/>
      <c r="V8" s="178"/>
      <c r="W8" s="505"/>
      <c r="X8" s="948" t="s">
        <v>109</v>
      </c>
      <c r="Y8" s="492" t="s">
        <v>127</v>
      </c>
      <c r="Z8" s="159" t="s">
        <v>127</v>
      </c>
      <c r="AA8" s="159" t="s">
        <v>127</v>
      </c>
      <c r="AB8" s="514" t="s">
        <v>127</v>
      </c>
      <c r="AC8" s="502"/>
      <c r="AD8" s="180" t="s">
        <v>146</v>
      </c>
    </row>
    <row r="9" spans="1:30" ht="60" x14ac:dyDescent="0.25">
      <c r="A9" s="492"/>
      <c r="B9" s="159"/>
      <c r="C9" s="159" t="s">
        <v>356</v>
      </c>
      <c r="D9" s="159"/>
      <c r="E9" s="159" t="s">
        <v>357</v>
      </c>
      <c r="F9" s="159"/>
      <c r="G9" s="499" t="s">
        <v>358</v>
      </c>
      <c r="H9" s="504">
        <v>250</v>
      </c>
      <c r="I9" s="177"/>
      <c r="J9" s="178">
        <v>253.75</v>
      </c>
      <c r="K9" s="179">
        <v>0</v>
      </c>
      <c r="L9" s="177">
        <v>250</v>
      </c>
      <c r="M9" s="177"/>
      <c r="N9" s="178">
        <v>289.81</v>
      </c>
      <c r="O9" s="179">
        <v>0</v>
      </c>
      <c r="P9" s="177">
        <v>250</v>
      </c>
      <c r="Q9" s="177"/>
      <c r="R9" s="178">
        <v>109.99</v>
      </c>
      <c r="S9" s="179">
        <v>0</v>
      </c>
      <c r="T9" s="177">
        <v>250</v>
      </c>
      <c r="U9" s="177"/>
      <c r="V9" s="178"/>
      <c r="W9" s="505"/>
      <c r="X9" s="948" t="s">
        <v>109</v>
      </c>
      <c r="Y9" s="492" t="s">
        <v>127</v>
      </c>
      <c r="Z9" s="159" t="s">
        <v>127</v>
      </c>
      <c r="AA9" s="159" t="s">
        <v>127</v>
      </c>
      <c r="AB9" s="514" t="s">
        <v>127</v>
      </c>
      <c r="AC9" s="502"/>
      <c r="AD9" s="180" t="s">
        <v>38</v>
      </c>
    </row>
    <row r="10" spans="1:30" ht="60" x14ac:dyDescent="0.25">
      <c r="A10" s="492"/>
      <c r="B10" s="159"/>
      <c r="C10" s="159" t="s">
        <v>359</v>
      </c>
      <c r="D10" s="159"/>
      <c r="E10" s="159" t="s">
        <v>1182</v>
      </c>
      <c r="F10" s="159"/>
      <c r="G10" s="499" t="s">
        <v>360</v>
      </c>
      <c r="H10" s="504">
        <v>750</v>
      </c>
      <c r="I10" s="177"/>
      <c r="J10" s="178"/>
      <c r="K10" s="179"/>
      <c r="L10" s="177">
        <v>250</v>
      </c>
      <c r="M10" s="177"/>
      <c r="N10" s="178">
        <v>368.4</v>
      </c>
      <c r="O10" s="179">
        <v>0</v>
      </c>
      <c r="P10" s="177">
        <v>500</v>
      </c>
      <c r="Q10" s="177"/>
      <c r="R10" s="178"/>
      <c r="S10" s="179"/>
      <c r="T10" s="177">
        <v>200</v>
      </c>
      <c r="U10" s="177"/>
      <c r="V10" s="178"/>
      <c r="W10" s="505"/>
      <c r="X10" s="948" t="s">
        <v>361</v>
      </c>
      <c r="Y10" s="492" t="s">
        <v>127</v>
      </c>
      <c r="Z10" s="159" t="s">
        <v>127</v>
      </c>
      <c r="AA10" s="159" t="s">
        <v>127</v>
      </c>
      <c r="AB10" s="514" t="s">
        <v>42</v>
      </c>
      <c r="AC10" s="502"/>
      <c r="AD10" s="180" t="s">
        <v>244</v>
      </c>
    </row>
    <row r="11" spans="1:30" ht="45" x14ac:dyDescent="0.25">
      <c r="A11" s="492"/>
      <c r="B11" s="159"/>
      <c r="C11" s="159" t="s">
        <v>362</v>
      </c>
      <c r="D11" s="159"/>
      <c r="E11" s="159" t="s">
        <v>363</v>
      </c>
      <c r="F11" s="159"/>
      <c r="G11" s="499" t="s">
        <v>364</v>
      </c>
      <c r="H11" s="504">
        <v>750</v>
      </c>
      <c r="I11" s="177"/>
      <c r="J11" s="178"/>
      <c r="K11" s="179"/>
      <c r="L11" s="177">
        <v>750</v>
      </c>
      <c r="M11" s="177"/>
      <c r="N11" s="178"/>
      <c r="O11" s="179"/>
      <c r="P11" s="177">
        <v>750</v>
      </c>
      <c r="Q11" s="177"/>
      <c r="R11" s="178"/>
      <c r="S11" s="179"/>
      <c r="T11" s="177">
        <v>750</v>
      </c>
      <c r="U11" s="177"/>
      <c r="V11" s="178"/>
      <c r="W11" s="505"/>
      <c r="X11" s="948" t="s">
        <v>46</v>
      </c>
      <c r="Y11" s="492" t="s">
        <v>127</v>
      </c>
      <c r="Z11" s="159" t="s">
        <v>127</v>
      </c>
      <c r="AA11" s="159" t="s">
        <v>42</v>
      </c>
      <c r="AB11" s="514" t="s">
        <v>1188</v>
      </c>
      <c r="AC11" s="502"/>
      <c r="AD11" s="180" t="s">
        <v>244</v>
      </c>
    </row>
    <row r="12" spans="1:30" s="982" customFormat="1" ht="13.5" customHeight="1" x14ac:dyDescent="0.25">
      <c r="A12" s="983"/>
      <c r="B12" s="984"/>
      <c r="C12" s="984" t="s">
        <v>365</v>
      </c>
      <c r="D12" s="984"/>
      <c r="E12" s="984" t="s">
        <v>1301</v>
      </c>
      <c r="F12" s="984"/>
      <c r="G12" s="985" t="s">
        <v>366</v>
      </c>
      <c r="H12" s="996"/>
      <c r="I12" s="997"/>
      <c r="J12" s="997"/>
      <c r="K12" s="997"/>
      <c r="L12" s="997"/>
      <c r="M12" s="997"/>
      <c r="N12" s="997"/>
      <c r="O12" s="997"/>
      <c r="P12" s="997"/>
      <c r="Q12" s="997"/>
      <c r="R12" s="997"/>
      <c r="S12" s="997"/>
      <c r="T12" s="997"/>
      <c r="U12" s="997"/>
      <c r="V12" s="997"/>
      <c r="W12" s="998"/>
      <c r="X12" s="999" t="s">
        <v>46</v>
      </c>
      <c r="Y12" s="983" t="s">
        <v>90</v>
      </c>
      <c r="Z12" s="984" t="s">
        <v>170</v>
      </c>
      <c r="AA12" s="984" t="s">
        <v>170</v>
      </c>
      <c r="AB12" s="986" t="s">
        <v>170</v>
      </c>
      <c r="AC12" s="987"/>
      <c r="AD12" s="988"/>
    </row>
    <row r="13" spans="1:30" ht="135" x14ac:dyDescent="0.25">
      <c r="A13" s="492"/>
      <c r="B13" s="159"/>
      <c r="C13" s="159" t="s">
        <v>367</v>
      </c>
      <c r="D13" s="159"/>
      <c r="E13" s="159" t="s">
        <v>368</v>
      </c>
      <c r="F13" s="159"/>
      <c r="G13" s="499" t="s">
        <v>369</v>
      </c>
      <c r="H13" s="504">
        <v>1500</v>
      </c>
      <c r="I13" s="177"/>
      <c r="J13" s="178"/>
      <c r="K13" s="179"/>
      <c r="L13" s="177">
        <v>1500</v>
      </c>
      <c r="M13" s="177"/>
      <c r="N13" s="178">
        <v>1322.48</v>
      </c>
      <c r="O13" s="179">
        <v>0</v>
      </c>
      <c r="P13" s="177">
        <v>1500</v>
      </c>
      <c r="Q13" s="177"/>
      <c r="R13" s="178">
        <v>578.36</v>
      </c>
      <c r="S13" s="179">
        <v>0</v>
      </c>
      <c r="T13" s="177">
        <v>1500</v>
      </c>
      <c r="U13" s="177"/>
      <c r="V13" s="178"/>
      <c r="W13" s="505"/>
      <c r="X13" s="948" t="s">
        <v>109</v>
      </c>
      <c r="Y13" s="492" t="s">
        <v>127</v>
      </c>
      <c r="Z13" s="159" t="s">
        <v>127</v>
      </c>
      <c r="AA13" s="159" t="s">
        <v>127</v>
      </c>
      <c r="AB13" s="514" t="s">
        <v>127</v>
      </c>
      <c r="AC13" s="502" t="s">
        <v>370</v>
      </c>
      <c r="AD13" s="180" t="s">
        <v>244</v>
      </c>
    </row>
    <row r="14" spans="1:30" ht="45" x14ac:dyDescent="0.25">
      <c r="A14" s="492"/>
      <c r="B14" s="159"/>
      <c r="C14" s="159" t="s">
        <v>371</v>
      </c>
      <c r="D14" s="159"/>
      <c r="E14" s="159" t="s">
        <v>372</v>
      </c>
      <c r="F14" s="159"/>
      <c r="G14" s="499"/>
      <c r="H14" s="504"/>
      <c r="I14" s="177"/>
      <c r="J14" s="178"/>
      <c r="K14" s="179"/>
      <c r="L14" s="177"/>
      <c r="M14" s="177"/>
      <c r="N14" s="178"/>
      <c r="O14" s="179"/>
      <c r="P14" s="177">
        <v>0</v>
      </c>
      <c r="Q14" s="177"/>
      <c r="R14" s="178"/>
      <c r="S14" s="179"/>
      <c r="T14" s="177"/>
      <c r="U14" s="177"/>
      <c r="V14" s="178"/>
      <c r="W14" s="505"/>
      <c r="X14" s="948" t="s">
        <v>109</v>
      </c>
      <c r="Y14" s="492" t="s">
        <v>127</v>
      </c>
      <c r="Z14" s="159" t="s">
        <v>127</v>
      </c>
      <c r="AA14" s="159" t="s">
        <v>127</v>
      </c>
      <c r="AB14" s="514" t="s">
        <v>127</v>
      </c>
      <c r="AC14" s="502"/>
      <c r="AD14" s="180" t="s">
        <v>244</v>
      </c>
    </row>
    <row r="15" spans="1:30" ht="60" x14ac:dyDescent="0.25">
      <c r="A15" s="492"/>
      <c r="B15" s="159"/>
      <c r="C15" s="159" t="s">
        <v>373</v>
      </c>
      <c r="D15" s="159"/>
      <c r="E15" s="159" t="s">
        <v>374</v>
      </c>
      <c r="F15" s="159"/>
      <c r="G15" s="499" t="s">
        <v>1174</v>
      </c>
      <c r="H15" s="504"/>
      <c r="I15" s="177"/>
      <c r="J15" s="178"/>
      <c r="K15" s="179"/>
      <c r="L15" s="177"/>
      <c r="M15" s="177"/>
      <c r="N15" s="178"/>
      <c r="O15" s="179"/>
      <c r="P15" s="177">
        <v>500</v>
      </c>
      <c r="Q15" s="177"/>
      <c r="R15" s="178">
        <v>183.83</v>
      </c>
      <c r="S15" s="179">
        <v>0</v>
      </c>
      <c r="T15" s="177"/>
      <c r="U15" s="177"/>
      <c r="V15" s="178"/>
      <c r="W15" s="505"/>
      <c r="X15" s="948" t="s">
        <v>109</v>
      </c>
      <c r="Y15" s="492" t="s">
        <v>127</v>
      </c>
      <c r="Z15" s="159" t="s">
        <v>127</v>
      </c>
      <c r="AA15" s="159" t="s">
        <v>127</v>
      </c>
      <c r="AB15" s="514" t="s">
        <v>42</v>
      </c>
      <c r="AC15" s="502"/>
      <c r="AD15" s="180" t="s">
        <v>38</v>
      </c>
    </row>
    <row r="16" spans="1:30" ht="75" x14ac:dyDescent="0.25">
      <c r="A16" s="492"/>
      <c r="B16" s="159"/>
      <c r="C16" s="159" t="s">
        <v>375</v>
      </c>
      <c r="D16" s="159"/>
      <c r="E16" s="159" t="s">
        <v>376</v>
      </c>
      <c r="F16" s="159"/>
      <c r="G16" s="499" t="s">
        <v>377</v>
      </c>
      <c r="H16" s="504">
        <v>250</v>
      </c>
      <c r="I16" s="177"/>
      <c r="J16" s="178">
        <v>384.05</v>
      </c>
      <c r="K16" s="179">
        <v>156.19999999999999</v>
      </c>
      <c r="L16" s="177">
        <v>750</v>
      </c>
      <c r="M16" s="177"/>
      <c r="N16" s="178"/>
      <c r="O16" s="179"/>
      <c r="P16" s="177">
        <v>250</v>
      </c>
      <c r="Q16" s="177"/>
      <c r="R16" s="178"/>
      <c r="S16" s="179"/>
      <c r="T16" s="177">
        <v>250</v>
      </c>
      <c r="U16" s="177"/>
      <c r="V16" s="178"/>
      <c r="W16" s="505"/>
      <c r="X16" s="948" t="s">
        <v>109</v>
      </c>
      <c r="Y16" s="492" t="s">
        <v>127</v>
      </c>
      <c r="Z16" s="159" t="s">
        <v>127</v>
      </c>
      <c r="AA16" s="159" t="s">
        <v>170</v>
      </c>
      <c r="AB16" s="514" t="s">
        <v>127</v>
      </c>
      <c r="AC16" s="502"/>
      <c r="AD16" s="180" t="s">
        <v>244</v>
      </c>
    </row>
    <row r="17" spans="1:30" ht="45" x14ac:dyDescent="0.25">
      <c r="A17" s="492"/>
      <c r="B17" s="159"/>
      <c r="C17" s="159" t="s">
        <v>378</v>
      </c>
      <c r="D17" s="159"/>
      <c r="E17" s="159" t="s">
        <v>379</v>
      </c>
      <c r="F17" s="159"/>
      <c r="G17" s="499" t="s">
        <v>380</v>
      </c>
      <c r="H17" s="504">
        <v>3500</v>
      </c>
      <c r="I17" s="177"/>
      <c r="J17" s="178">
        <v>1597.2</v>
      </c>
      <c r="K17" s="179">
        <v>0</v>
      </c>
      <c r="L17" s="177">
        <v>3000</v>
      </c>
      <c r="M17" s="177"/>
      <c r="N17" s="178">
        <v>2323.1999999999998</v>
      </c>
      <c r="O17" s="179">
        <v>0</v>
      </c>
      <c r="P17" s="177">
        <v>2000</v>
      </c>
      <c r="Q17" s="177"/>
      <c r="R17" s="178">
        <v>2121.88</v>
      </c>
      <c r="S17" s="179">
        <v>0</v>
      </c>
      <c r="T17" s="177">
        <v>2500</v>
      </c>
      <c r="U17" s="177"/>
      <c r="V17" s="178"/>
      <c r="W17" s="505"/>
      <c r="X17" s="948" t="s">
        <v>109</v>
      </c>
      <c r="Y17" s="492" t="s">
        <v>127</v>
      </c>
      <c r="Z17" s="159" t="s">
        <v>127</v>
      </c>
      <c r="AA17" s="159" t="s">
        <v>127</v>
      </c>
      <c r="AB17" s="514" t="s">
        <v>127</v>
      </c>
      <c r="AC17" s="502"/>
      <c r="AD17" s="180" t="s">
        <v>244</v>
      </c>
    </row>
    <row r="18" spans="1:30" ht="150" x14ac:dyDescent="0.25">
      <c r="A18" s="492"/>
      <c r="B18" s="159"/>
      <c r="C18" s="159" t="s">
        <v>381</v>
      </c>
      <c r="D18" s="159"/>
      <c r="E18" s="184" t="s">
        <v>382</v>
      </c>
      <c r="F18" s="159" t="s">
        <v>383</v>
      </c>
      <c r="G18" s="499"/>
      <c r="H18" s="504"/>
      <c r="I18" s="177"/>
      <c r="J18" s="178"/>
      <c r="K18" s="179"/>
      <c r="L18" s="177"/>
      <c r="M18" s="177"/>
      <c r="N18" s="178"/>
      <c r="O18" s="179"/>
      <c r="P18" s="177"/>
      <c r="Q18" s="177"/>
      <c r="R18" s="178"/>
      <c r="S18" s="179"/>
      <c r="T18" s="177"/>
      <c r="U18" s="177"/>
      <c r="V18" s="178"/>
      <c r="W18" s="505"/>
      <c r="X18" s="948" t="s">
        <v>384</v>
      </c>
      <c r="Y18" s="492" t="s">
        <v>37</v>
      </c>
      <c r="Z18" s="159" t="s">
        <v>37</v>
      </c>
      <c r="AA18" s="159"/>
      <c r="AB18" s="514"/>
      <c r="AC18" s="502"/>
      <c r="AD18" s="180" t="s">
        <v>134</v>
      </c>
    </row>
    <row r="19" spans="1:30" ht="13.5" customHeight="1" x14ac:dyDescent="0.25">
      <c r="A19" s="492"/>
      <c r="B19" s="159"/>
      <c r="C19" s="159"/>
      <c r="D19" s="159"/>
      <c r="E19" s="159" t="s">
        <v>354</v>
      </c>
      <c r="F19" s="159"/>
      <c r="G19" s="499"/>
      <c r="H19" s="504"/>
      <c r="I19" s="177"/>
      <c r="J19" s="178"/>
      <c r="K19" s="179"/>
      <c r="L19" s="177"/>
      <c r="M19" s="177"/>
      <c r="N19" s="178"/>
      <c r="O19" s="179"/>
      <c r="P19" s="177"/>
      <c r="Q19" s="177"/>
      <c r="R19" s="178"/>
      <c r="S19" s="179"/>
      <c r="T19" s="177"/>
      <c r="U19" s="177"/>
      <c r="V19" s="178"/>
      <c r="W19" s="505"/>
      <c r="X19" s="948" t="s">
        <v>109</v>
      </c>
      <c r="Y19" s="492" t="s">
        <v>127</v>
      </c>
      <c r="Z19" s="159" t="s">
        <v>127</v>
      </c>
      <c r="AA19" s="159"/>
      <c r="AB19" s="514"/>
      <c r="AC19" s="502"/>
      <c r="AD19" s="180" t="s">
        <v>146</v>
      </c>
    </row>
    <row r="20" spans="1:30" s="982" customFormat="1" ht="135" x14ac:dyDescent="0.25">
      <c r="A20" s="983"/>
      <c r="B20" s="984"/>
      <c r="C20" s="984" t="s">
        <v>385</v>
      </c>
      <c r="D20" s="984"/>
      <c r="E20" s="1000" t="s">
        <v>1294</v>
      </c>
      <c r="F20" s="984" t="s">
        <v>386</v>
      </c>
      <c r="G20" s="985"/>
      <c r="H20" s="996"/>
      <c r="I20" s="997"/>
      <c r="J20" s="997"/>
      <c r="K20" s="997"/>
      <c r="L20" s="997"/>
      <c r="M20" s="997"/>
      <c r="N20" s="997"/>
      <c r="O20" s="997"/>
      <c r="P20" s="997"/>
      <c r="Q20" s="997"/>
      <c r="R20" s="997"/>
      <c r="S20" s="997"/>
      <c r="T20" s="997"/>
      <c r="U20" s="997"/>
      <c r="V20" s="997"/>
      <c r="W20" s="998"/>
      <c r="X20" s="999" t="s">
        <v>46</v>
      </c>
      <c r="Y20" s="983" t="s">
        <v>37</v>
      </c>
      <c r="Z20" s="984" t="s">
        <v>170</v>
      </c>
      <c r="AA20" s="984" t="s">
        <v>170</v>
      </c>
      <c r="AB20" s="986" t="s">
        <v>170</v>
      </c>
      <c r="AC20" s="987"/>
      <c r="AD20" s="988" t="s">
        <v>134</v>
      </c>
    </row>
    <row r="21" spans="1:30" s="982" customFormat="1" ht="75" x14ac:dyDescent="0.25">
      <c r="A21" s="983"/>
      <c r="B21" s="984"/>
      <c r="C21" s="984" t="s">
        <v>387</v>
      </c>
      <c r="D21" s="984"/>
      <c r="E21" s="984" t="s">
        <v>388</v>
      </c>
      <c r="F21" s="984"/>
      <c r="G21" s="985" t="s">
        <v>389</v>
      </c>
      <c r="H21" s="996">
        <v>0</v>
      </c>
      <c r="I21" s="997"/>
      <c r="J21" s="997"/>
      <c r="K21" s="997"/>
      <c r="L21" s="997">
        <v>0</v>
      </c>
      <c r="M21" s="997"/>
      <c r="N21" s="997"/>
      <c r="O21" s="997"/>
      <c r="P21" s="997">
        <v>0</v>
      </c>
      <c r="Q21" s="997"/>
      <c r="R21" s="997"/>
      <c r="S21" s="997"/>
      <c r="T21" s="997">
        <v>0</v>
      </c>
      <c r="U21" s="997"/>
      <c r="V21" s="997"/>
      <c r="W21" s="998"/>
      <c r="X21" s="999" t="s">
        <v>46</v>
      </c>
      <c r="Y21" s="983" t="s">
        <v>42</v>
      </c>
      <c r="Z21" s="984" t="s">
        <v>170</v>
      </c>
      <c r="AA21" s="984" t="s">
        <v>170</v>
      </c>
      <c r="AB21" s="986" t="s">
        <v>170</v>
      </c>
      <c r="AC21" s="987"/>
      <c r="AD21" s="988" t="s">
        <v>134</v>
      </c>
    </row>
    <row r="22" spans="1:30" ht="195" x14ac:dyDescent="0.25">
      <c r="A22" s="492"/>
      <c r="B22" s="159"/>
      <c r="C22" s="159" t="s">
        <v>390</v>
      </c>
      <c r="D22" s="159"/>
      <c r="E22" s="970" t="s">
        <v>391</v>
      </c>
      <c r="F22" s="159" t="s">
        <v>392</v>
      </c>
      <c r="G22" s="499"/>
      <c r="H22" s="504"/>
      <c r="I22" s="177"/>
      <c r="J22" s="178"/>
      <c r="K22" s="179"/>
      <c r="L22" s="177"/>
      <c r="M22" s="177"/>
      <c r="N22" s="178"/>
      <c r="O22" s="179"/>
      <c r="P22" s="177"/>
      <c r="Q22" s="177"/>
      <c r="R22" s="178"/>
      <c r="S22" s="179"/>
      <c r="T22" s="177"/>
      <c r="U22" s="177"/>
      <c r="V22" s="178"/>
      <c r="W22" s="505"/>
      <c r="X22" s="948" t="s">
        <v>393</v>
      </c>
      <c r="Y22" s="492" t="s">
        <v>37</v>
      </c>
      <c r="Z22" s="159" t="s">
        <v>37</v>
      </c>
      <c r="AA22" s="159"/>
      <c r="AB22" s="514"/>
      <c r="AC22" s="502"/>
      <c r="AD22" s="180" t="s">
        <v>38</v>
      </c>
    </row>
    <row r="23" spans="1:30" ht="13.5" customHeight="1" x14ac:dyDescent="0.25">
      <c r="A23" s="492"/>
      <c r="B23" s="159"/>
      <c r="C23" s="159" t="s">
        <v>394</v>
      </c>
      <c r="D23" s="159"/>
      <c r="E23" s="159" t="s">
        <v>395</v>
      </c>
      <c r="F23" s="159"/>
      <c r="G23" s="499"/>
      <c r="H23" s="504"/>
      <c r="I23" s="177"/>
      <c r="J23" s="178"/>
      <c r="K23" s="179"/>
      <c r="L23" s="177"/>
      <c r="M23" s="177"/>
      <c r="N23" s="178"/>
      <c r="O23" s="179"/>
      <c r="P23" s="177"/>
      <c r="Q23" s="177"/>
      <c r="R23" s="178"/>
      <c r="S23" s="179"/>
      <c r="T23" s="177"/>
      <c r="U23" s="177"/>
      <c r="V23" s="178"/>
      <c r="W23" s="505"/>
      <c r="X23" s="948" t="s">
        <v>109</v>
      </c>
      <c r="Y23" s="492" t="s">
        <v>127</v>
      </c>
      <c r="Z23" s="159" t="s">
        <v>127</v>
      </c>
      <c r="AA23" s="159" t="s">
        <v>127</v>
      </c>
      <c r="AB23" s="514" t="s">
        <v>127</v>
      </c>
      <c r="AC23" s="502"/>
      <c r="AD23" s="180" t="s">
        <v>38</v>
      </c>
    </row>
    <row r="24" spans="1:30" s="982" customFormat="1" ht="75" x14ac:dyDescent="0.25">
      <c r="A24" s="983"/>
      <c r="B24" s="984"/>
      <c r="C24" s="984" t="s">
        <v>396</v>
      </c>
      <c r="D24" s="984"/>
      <c r="E24" s="984" t="s">
        <v>1300</v>
      </c>
      <c r="F24" s="984"/>
      <c r="G24" s="985" t="s">
        <v>397</v>
      </c>
      <c r="H24" s="996">
        <v>0</v>
      </c>
      <c r="I24" s="997"/>
      <c r="J24" s="997"/>
      <c r="K24" s="997"/>
      <c r="L24" s="997">
        <v>0</v>
      </c>
      <c r="M24" s="997"/>
      <c r="N24" s="997"/>
      <c r="O24" s="997"/>
      <c r="P24" s="997">
        <v>0</v>
      </c>
      <c r="Q24" s="997"/>
      <c r="R24" s="997"/>
      <c r="S24" s="997"/>
      <c r="T24" s="997">
        <v>0</v>
      </c>
      <c r="U24" s="997"/>
      <c r="V24" s="997"/>
      <c r="W24" s="998"/>
      <c r="X24" s="999" t="s">
        <v>109</v>
      </c>
      <c r="Y24" s="983" t="s">
        <v>42</v>
      </c>
      <c r="Z24" s="984" t="s">
        <v>170</v>
      </c>
      <c r="AA24" s="984" t="s">
        <v>170</v>
      </c>
      <c r="AB24" s="986" t="s">
        <v>170</v>
      </c>
      <c r="AC24" s="987"/>
      <c r="AD24" s="988" t="s">
        <v>38</v>
      </c>
    </row>
    <row r="25" spans="1:30" ht="105" x14ac:dyDescent="0.25">
      <c r="A25" s="492"/>
      <c r="B25" s="159"/>
      <c r="C25" s="159" t="s">
        <v>398</v>
      </c>
      <c r="D25" s="159"/>
      <c r="E25" s="184" t="s">
        <v>399</v>
      </c>
      <c r="F25" s="159" t="s">
        <v>400</v>
      </c>
      <c r="G25" s="499"/>
      <c r="H25" s="504"/>
      <c r="I25" s="177"/>
      <c r="J25" s="178"/>
      <c r="K25" s="179"/>
      <c r="L25" s="177"/>
      <c r="M25" s="177"/>
      <c r="N25" s="178"/>
      <c r="O25" s="179"/>
      <c r="P25" s="177"/>
      <c r="Q25" s="177"/>
      <c r="R25" s="178"/>
      <c r="S25" s="179"/>
      <c r="T25" s="177"/>
      <c r="U25" s="177"/>
      <c r="V25" s="178"/>
      <c r="W25" s="505"/>
      <c r="X25" s="948" t="s">
        <v>190</v>
      </c>
      <c r="Y25" s="492" t="s">
        <v>37</v>
      </c>
      <c r="Z25" s="159" t="s">
        <v>37</v>
      </c>
      <c r="AA25" s="159"/>
      <c r="AB25" s="514"/>
      <c r="AC25" s="502"/>
      <c r="AD25" s="180" t="s">
        <v>134</v>
      </c>
    </row>
    <row r="26" spans="1:30" ht="45" x14ac:dyDescent="0.25">
      <c r="A26" s="492"/>
      <c r="B26" s="159"/>
      <c r="C26" s="159" t="s">
        <v>401</v>
      </c>
      <c r="D26" s="159"/>
      <c r="E26" s="159" t="s">
        <v>402</v>
      </c>
      <c r="F26" s="159"/>
      <c r="G26" s="499" t="s">
        <v>403</v>
      </c>
      <c r="H26" s="504">
        <v>0</v>
      </c>
      <c r="I26" s="177"/>
      <c r="J26" s="178"/>
      <c r="K26" s="179"/>
      <c r="L26" s="177">
        <v>0</v>
      </c>
      <c r="M26" s="177"/>
      <c r="N26" s="178"/>
      <c r="O26" s="179"/>
      <c r="P26" s="177">
        <v>0</v>
      </c>
      <c r="Q26" s="177"/>
      <c r="R26" s="178"/>
      <c r="S26" s="179"/>
      <c r="T26" s="177">
        <v>0</v>
      </c>
      <c r="U26" s="177"/>
      <c r="V26" s="178"/>
      <c r="W26" s="505"/>
      <c r="X26" s="948" t="s">
        <v>384</v>
      </c>
      <c r="Y26" s="492" t="s">
        <v>127</v>
      </c>
      <c r="Z26" s="159" t="s">
        <v>127</v>
      </c>
      <c r="AA26" s="159" t="s">
        <v>127</v>
      </c>
      <c r="AB26" s="514" t="s">
        <v>127</v>
      </c>
      <c r="AC26" s="502"/>
      <c r="AD26" s="180" t="s">
        <v>134</v>
      </c>
    </row>
    <row r="27" spans="1:30" ht="135" x14ac:dyDescent="0.25">
      <c r="A27" s="492"/>
      <c r="B27" s="159"/>
      <c r="C27" s="159" t="s">
        <v>404</v>
      </c>
      <c r="D27" s="159"/>
      <c r="E27" s="182" t="s">
        <v>1168</v>
      </c>
      <c r="F27" s="159" t="s">
        <v>405</v>
      </c>
      <c r="G27" s="499"/>
      <c r="H27" s="504"/>
      <c r="I27" s="177"/>
      <c r="J27" s="178"/>
      <c r="K27" s="179"/>
      <c r="L27" s="177"/>
      <c r="M27" s="177"/>
      <c r="N27" s="178"/>
      <c r="O27" s="179"/>
      <c r="P27" s="177"/>
      <c r="Q27" s="177"/>
      <c r="R27" s="178"/>
      <c r="S27" s="179"/>
      <c r="T27" s="177"/>
      <c r="U27" s="177"/>
      <c r="V27" s="178"/>
      <c r="W27" s="505"/>
      <c r="X27" s="948" t="s">
        <v>406</v>
      </c>
      <c r="Y27" s="492" t="s">
        <v>37</v>
      </c>
      <c r="Z27" s="159" t="s">
        <v>37</v>
      </c>
      <c r="AA27" s="159"/>
      <c r="AB27" s="514"/>
      <c r="AC27" s="502"/>
      <c r="AD27" s="180" t="s">
        <v>134</v>
      </c>
    </row>
    <row r="28" spans="1:30" ht="45.75" thickBot="1" x14ac:dyDescent="0.3">
      <c r="A28" s="493"/>
      <c r="B28" s="494"/>
      <c r="C28" s="494" t="s">
        <v>407</v>
      </c>
      <c r="D28" s="494"/>
      <c r="E28" s="494" t="s">
        <v>408</v>
      </c>
      <c r="F28" s="494"/>
      <c r="G28" s="500" t="s">
        <v>409</v>
      </c>
      <c r="H28" s="506">
        <v>250</v>
      </c>
      <c r="I28" s="495"/>
      <c r="J28" s="496"/>
      <c r="K28" s="497"/>
      <c r="L28" s="495">
        <v>0</v>
      </c>
      <c r="M28" s="495"/>
      <c r="N28" s="496"/>
      <c r="O28" s="497"/>
      <c r="P28" s="495">
        <v>0</v>
      </c>
      <c r="Q28" s="495"/>
      <c r="R28" s="496"/>
      <c r="S28" s="497"/>
      <c r="T28" s="495">
        <v>0</v>
      </c>
      <c r="U28" s="495"/>
      <c r="V28" s="496"/>
      <c r="W28" s="507"/>
      <c r="X28" s="950" t="s">
        <v>410</v>
      </c>
      <c r="Y28" s="493" t="s">
        <v>90</v>
      </c>
      <c r="Z28" s="494" t="s">
        <v>90</v>
      </c>
      <c r="AA28" s="494" t="s">
        <v>90</v>
      </c>
      <c r="AB28" s="515" t="s">
        <v>90</v>
      </c>
      <c r="AC28" s="503"/>
      <c r="AD28" s="498" t="s">
        <v>134</v>
      </c>
    </row>
    <row r="29" spans="1:30" ht="13.5" customHeight="1" x14ac:dyDescent="0.25"/>
    <row r="30" spans="1:30" ht="13.5" customHeight="1" x14ac:dyDescent="0.25"/>
    <row r="31" spans="1:30" ht="13.5" customHeight="1" x14ac:dyDescent="0.25"/>
    <row r="32" spans="1:30"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28" xr:uid="{00000000-0009-0000-0000-000005000000}"/>
  <dataValidations count="2">
    <dataValidation type="list" allowBlank="1" showErrorMessage="1" sqref="AA2:AB2 Y2:Z28" xr:uid="{00000000-0002-0000-0500-000001000000}">
      <formula1>"Nog niet opgestart,In opstartfase,Gevorderde fase,Voldaan,Niet (langer) van toepassing"</formula1>
    </dataValidation>
    <dataValidation type="list" allowBlank="1" showInputMessage="1" showErrorMessage="1" sqref="AA3:AB28" xr:uid="{66D67627-5F95-4139-9305-47C8320BC2A0}">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8D8D8"/>
  </sheetPr>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3" width="8.7109375" customWidth="1"/>
    <col min="4" max="4" width="13.5703125" customWidth="1"/>
    <col min="5" max="5" width="20.42578125" customWidth="1"/>
    <col min="6" max="6" width="13.85546875" customWidth="1"/>
    <col min="7" max="7" width="9" customWidth="1"/>
    <col min="8" max="17" width="9" hidden="1" customWidth="1"/>
    <col min="18" max="28" width="9" customWidth="1"/>
    <col min="29" max="29" width="14.140625" customWidth="1"/>
    <col min="30" max="30" width="8.710937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20" t="s">
        <v>27</v>
      </c>
      <c r="AC1" s="526" t="s">
        <v>28</v>
      </c>
      <c r="AD1" s="517" t="s">
        <v>29</v>
      </c>
    </row>
    <row r="2" spans="1:30" ht="13.5" customHeight="1" x14ac:dyDescent="0.25">
      <c r="A2" s="543"/>
      <c r="B2" s="141"/>
      <c r="C2" s="141" t="s">
        <v>411</v>
      </c>
      <c r="D2" s="141" t="s">
        <v>412</v>
      </c>
      <c r="E2" s="141"/>
      <c r="F2" s="141"/>
      <c r="G2" s="522"/>
      <c r="H2" s="532"/>
      <c r="I2" s="142"/>
      <c r="J2" s="143"/>
      <c r="K2" s="144"/>
      <c r="L2" s="142"/>
      <c r="M2" s="142"/>
      <c r="N2" s="143"/>
      <c r="O2" s="144"/>
      <c r="P2" s="142"/>
      <c r="Q2" s="142"/>
      <c r="R2" s="143"/>
      <c r="S2" s="144"/>
      <c r="T2" s="142"/>
      <c r="U2" s="142"/>
      <c r="V2" s="143"/>
      <c r="W2" s="533"/>
      <c r="X2" s="540"/>
      <c r="Y2" s="543"/>
      <c r="Z2" s="141"/>
      <c r="AA2" s="624"/>
      <c r="AB2" s="625"/>
      <c r="AC2" s="527"/>
      <c r="AD2" s="145"/>
    </row>
    <row r="3" spans="1:30" ht="105" x14ac:dyDescent="0.25">
      <c r="A3" s="146"/>
      <c r="B3" s="132"/>
      <c r="C3" s="132" t="s">
        <v>413</v>
      </c>
      <c r="D3" s="132"/>
      <c r="E3" s="131" t="s">
        <v>414</v>
      </c>
      <c r="F3" s="132" t="s">
        <v>415</v>
      </c>
      <c r="G3" s="523"/>
      <c r="H3" s="534"/>
      <c r="I3" s="133"/>
      <c r="J3" s="134"/>
      <c r="K3" s="135"/>
      <c r="L3" s="133"/>
      <c r="M3" s="133"/>
      <c r="N3" s="134"/>
      <c r="O3" s="135"/>
      <c r="P3" s="133"/>
      <c r="Q3" s="133"/>
      <c r="R3" s="134"/>
      <c r="S3" s="135"/>
      <c r="T3" s="133"/>
      <c r="U3" s="133"/>
      <c r="V3" s="134"/>
      <c r="W3" s="535"/>
      <c r="X3" s="541" t="s">
        <v>36</v>
      </c>
      <c r="Y3" s="146" t="s">
        <v>37</v>
      </c>
      <c r="Z3" s="132"/>
      <c r="AA3" s="137"/>
      <c r="AB3" s="545"/>
      <c r="AC3" s="528"/>
      <c r="AD3" s="136" t="s">
        <v>134</v>
      </c>
    </row>
    <row r="4" spans="1:30" ht="105" x14ac:dyDescent="0.25">
      <c r="A4" s="146"/>
      <c r="B4" s="132"/>
      <c r="C4" s="132" t="s">
        <v>416</v>
      </c>
      <c r="D4" s="132"/>
      <c r="E4" s="138" t="s">
        <v>417</v>
      </c>
      <c r="F4" s="132" t="s">
        <v>338</v>
      </c>
      <c r="G4" s="523"/>
      <c r="H4" s="534"/>
      <c r="I4" s="133"/>
      <c r="J4" s="134"/>
      <c r="K4" s="135"/>
      <c r="L4" s="133"/>
      <c r="M4" s="133"/>
      <c r="N4" s="134"/>
      <c r="O4" s="135"/>
      <c r="P4" s="133"/>
      <c r="Q4" s="133"/>
      <c r="R4" s="134"/>
      <c r="S4" s="135"/>
      <c r="T4" s="133"/>
      <c r="U4" s="133"/>
      <c r="V4" s="134"/>
      <c r="W4" s="535"/>
      <c r="X4" s="541" t="s">
        <v>339</v>
      </c>
      <c r="Y4" s="146" t="s">
        <v>37</v>
      </c>
      <c r="Z4" s="132"/>
      <c r="AA4" s="137"/>
      <c r="AB4" s="545"/>
      <c r="AC4" s="528"/>
      <c r="AD4" s="136" t="s">
        <v>134</v>
      </c>
    </row>
    <row r="5" spans="1:30" ht="150" x14ac:dyDescent="0.25">
      <c r="A5" s="146"/>
      <c r="B5" s="132"/>
      <c r="C5" s="132" t="s">
        <v>418</v>
      </c>
      <c r="D5" s="132"/>
      <c r="E5" s="132" t="s">
        <v>419</v>
      </c>
      <c r="F5" s="132"/>
      <c r="G5" s="523" t="s">
        <v>420</v>
      </c>
      <c r="H5" s="534">
        <v>1000</v>
      </c>
      <c r="I5" s="133"/>
      <c r="J5" s="134"/>
      <c r="K5" s="135"/>
      <c r="L5" s="133">
        <v>1000</v>
      </c>
      <c r="M5" s="133"/>
      <c r="N5" s="134">
        <v>34.549999999999997</v>
      </c>
      <c r="O5" s="135">
        <v>0</v>
      </c>
      <c r="P5" s="133">
        <v>1000</v>
      </c>
      <c r="Q5" s="133"/>
      <c r="R5" s="134"/>
      <c r="S5" s="135"/>
      <c r="T5" s="133">
        <v>300</v>
      </c>
      <c r="U5" s="133"/>
      <c r="V5" s="134"/>
      <c r="W5" s="535"/>
      <c r="X5" s="541" t="s">
        <v>109</v>
      </c>
      <c r="Y5" s="146" t="s">
        <v>42</v>
      </c>
      <c r="Z5" s="132" t="s">
        <v>42</v>
      </c>
      <c r="AA5" s="137" t="s">
        <v>42</v>
      </c>
      <c r="AB5" s="545" t="s">
        <v>127</v>
      </c>
      <c r="AC5" s="528" t="s">
        <v>421</v>
      </c>
      <c r="AD5" s="136" t="s">
        <v>38</v>
      </c>
    </row>
    <row r="6" spans="1:30" ht="45" x14ac:dyDescent="0.25">
      <c r="A6" s="146"/>
      <c r="B6" s="132"/>
      <c r="C6" s="132" t="s">
        <v>422</v>
      </c>
      <c r="D6" s="132"/>
      <c r="E6" s="132" t="s">
        <v>423</v>
      </c>
      <c r="F6" s="132"/>
      <c r="G6" s="523" t="s">
        <v>424</v>
      </c>
      <c r="H6" s="534">
        <v>1000</v>
      </c>
      <c r="I6" s="133"/>
      <c r="J6" s="134">
        <v>192.32999999999998</v>
      </c>
      <c r="K6" s="135">
        <v>5</v>
      </c>
      <c r="L6" s="133">
        <v>1000</v>
      </c>
      <c r="M6" s="133"/>
      <c r="N6" s="134"/>
      <c r="O6" s="135"/>
      <c r="P6" s="133">
        <v>1000</v>
      </c>
      <c r="Q6" s="133"/>
      <c r="R6" s="134"/>
      <c r="S6" s="135"/>
      <c r="T6" s="133">
        <v>750</v>
      </c>
      <c r="U6" s="133"/>
      <c r="V6" s="134"/>
      <c r="W6" s="535"/>
      <c r="X6" s="541" t="s">
        <v>109</v>
      </c>
      <c r="Y6" s="146" t="s">
        <v>127</v>
      </c>
      <c r="Z6" s="132" t="s">
        <v>42</v>
      </c>
      <c r="AA6" s="137" t="s">
        <v>127</v>
      </c>
      <c r="AB6" s="545" t="s">
        <v>127</v>
      </c>
      <c r="AC6" s="528"/>
      <c r="AD6" s="136" t="s">
        <v>244</v>
      </c>
    </row>
    <row r="7" spans="1:30" ht="45" x14ac:dyDescent="0.25">
      <c r="A7" s="146"/>
      <c r="B7" s="132"/>
      <c r="C7" s="132" t="s">
        <v>425</v>
      </c>
      <c r="D7" s="132"/>
      <c r="E7" s="132" t="s">
        <v>426</v>
      </c>
      <c r="F7" s="132"/>
      <c r="G7" s="523" t="s">
        <v>427</v>
      </c>
      <c r="H7" s="534">
        <v>1000</v>
      </c>
      <c r="I7" s="133"/>
      <c r="J7" s="134">
        <v>375.53</v>
      </c>
      <c r="K7" s="135">
        <v>22.99</v>
      </c>
      <c r="L7" s="133">
        <v>1000</v>
      </c>
      <c r="M7" s="133"/>
      <c r="N7" s="134">
        <v>965.8</v>
      </c>
      <c r="O7" s="135">
        <v>482</v>
      </c>
      <c r="P7" s="133">
        <v>1000</v>
      </c>
      <c r="Q7" s="133"/>
      <c r="R7" s="134">
        <v>1270.77</v>
      </c>
      <c r="S7" s="135">
        <v>482</v>
      </c>
      <c r="T7" s="133">
        <v>750</v>
      </c>
      <c r="U7" s="133">
        <v>500</v>
      </c>
      <c r="V7" s="134"/>
      <c r="W7" s="535"/>
      <c r="X7" s="541" t="s">
        <v>109</v>
      </c>
      <c r="Y7" s="146" t="s">
        <v>127</v>
      </c>
      <c r="Z7" s="132" t="s">
        <v>42</v>
      </c>
      <c r="AA7" s="137" t="s">
        <v>127</v>
      </c>
      <c r="AB7" s="545" t="s">
        <v>127</v>
      </c>
      <c r="AC7" s="528"/>
      <c r="AD7" s="136" t="s">
        <v>244</v>
      </c>
    </row>
    <row r="8" spans="1:30" ht="150" x14ac:dyDescent="0.25">
      <c r="A8" s="146"/>
      <c r="B8" s="132"/>
      <c r="C8" s="132" t="s">
        <v>428</v>
      </c>
      <c r="D8" s="132"/>
      <c r="E8" s="132" t="s">
        <v>429</v>
      </c>
      <c r="F8" s="132"/>
      <c r="G8" s="523"/>
      <c r="H8" s="534"/>
      <c r="I8" s="133"/>
      <c r="J8" s="134"/>
      <c r="K8" s="135"/>
      <c r="L8" s="133"/>
      <c r="M8" s="133"/>
      <c r="N8" s="133"/>
      <c r="O8" s="133"/>
      <c r="P8" s="133"/>
      <c r="Q8" s="133"/>
      <c r="R8" s="133"/>
      <c r="S8" s="133"/>
      <c r="T8" s="133"/>
      <c r="U8" s="133"/>
      <c r="V8" s="134"/>
      <c r="W8" s="535"/>
      <c r="X8" s="541" t="s">
        <v>109</v>
      </c>
      <c r="Y8" s="146" t="s">
        <v>127</v>
      </c>
      <c r="Z8" s="132" t="s">
        <v>42</v>
      </c>
      <c r="AA8" s="137" t="s">
        <v>127</v>
      </c>
      <c r="AB8" s="545" t="s">
        <v>127</v>
      </c>
      <c r="AC8" s="528" t="s">
        <v>421</v>
      </c>
      <c r="AD8" s="136" t="s">
        <v>244</v>
      </c>
    </row>
    <row r="9" spans="1:30" ht="13.5" customHeight="1" x14ac:dyDescent="0.25">
      <c r="A9" s="146"/>
      <c r="B9" s="132"/>
      <c r="C9" s="132"/>
      <c r="D9" s="132"/>
      <c r="E9" s="132" t="s">
        <v>132</v>
      </c>
      <c r="F9" s="132"/>
      <c r="G9" s="523"/>
      <c r="H9" s="534"/>
      <c r="I9" s="133"/>
      <c r="J9" s="134"/>
      <c r="K9" s="135"/>
      <c r="L9" s="133"/>
      <c r="M9" s="133"/>
      <c r="N9" s="133"/>
      <c r="O9" s="133"/>
      <c r="P9" s="133"/>
      <c r="Q9" s="133"/>
      <c r="R9" s="133"/>
      <c r="S9" s="133"/>
      <c r="T9" s="133"/>
      <c r="U9" s="133"/>
      <c r="V9" s="134"/>
      <c r="W9" s="535"/>
      <c r="X9" s="541" t="s">
        <v>109</v>
      </c>
      <c r="Y9" s="146" t="s">
        <v>127</v>
      </c>
      <c r="Z9" s="132" t="s">
        <v>42</v>
      </c>
      <c r="AA9" s="137"/>
      <c r="AB9" s="545"/>
      <c r="AC9" s="528"/>
      <c r="AD9" s="136" t="s">
        <v>134</v>
      </c>
    </row>
    <row r="10" spans="1:30" ht="45" x14ac:dyDescent="0.25">
      <c r="A10" s="146"/>
      <c r="B10" s="132"/>
      <c r="C10" s="132" t="s">
        <v>430</v>
      </c>
      <c r="D10" s="132"/>
      <c r="E10" s="132" t="s">
        <v>431</v>
      </c>
      <c r="F10" s="132"/>
      <c r="G10" s="523"/>
      <c r="H10" s="534"/>
      <c r="I10" s="133"/>
      <c r="J10" s="133"/>
      <c r="K10" s="133"/>
      <c r="L10" s="133"/>
      <c r="M10" s="133"/>
      <c r="N10" s="133"/>
      <c r="O10" s="133"/>
      <c r="P10" s="133"/>
      <c r="Q10" s="133"/>
      <c r="R10" s="133"/>
      <c r="S10" s="133"/>
      <c r="T10" s="133"/>
      <c r="U10" s="133"/>
      <c r="V10" s="133"/>
      <c r="W10" s="536"/>
      <c r="X10" s="541" t="s">
        <v>109</v>
      </c>
      <c r="Y10" s="146" t="s">
        <v>42</v>
      </c>
      <c r="Z10" s="132" t="s">
        <v>42</v>
      </c>
      <c r="AA10" s="137" t="s">
        <v>127</v>
      </c>
      <c r="AB10" s="545" t="s">
        <v>42</v>
      </c>
      <c r="AC10" s="528"/>
      <c r="AD10" s="136" t="s">
        <v>134</v>
      </c>
    </row>
    <row r="11" spans="1:30" ht="225" x14ac:dyDescent="0.25">
      <c r="A11" s="146"/>
      <c r="B11" s="132"/>
      <c r="C11" s="132" t="s">
        <v>432</v>
      </c>
      <c r="D11" s="132"/>
      <c r="E11" s="132" t="s">
        <v>433</v>
      </c>
      <c r="F11" s="132"/>
      <c r="G11" s="523" t="s">
        <v>434</v>
      </c>
      <c r="H11" s="534">
        <v>6500</v>
      </c>
      <c r="I11" s="133">
        <v>1000</v>
      </c>
      <c r="J11" s="134">
        <v>2759.14</v>
      </c>
      <c r="K11" s="135">
        <v>0</v>
      </c>
      <c r="L11" s="133">
        <v>6500</v>
      </c>
      <c r="M11" s="133">
        <v>1000</v>
      </c>
      <c r="N11" s="134">
        <v>1365.52</v>
      </c>
      <c r="O11" s="135">
        <v>0</v>
      </c>
      <c r="P11" s="133">
        <v>6500</v>
      </c>
      <c r="Q11" s="133">
        <v>1000</v>
      </c>
      <c r="R11" s="134">
        <v>8400.26</v>
      </c>
      <c r="S11" s="135">
        <v>1155</v>
      </c>
      <c r="T11" s="133">
        <v>3000</v>
      </c>
      <c r="U11" s="133">
        <v>2000</v>
      </c>
      <c r="V11" s="134"/>
      <c r="W11" s="535"/>
      <c r="X11" s="541" t="s">
        <v>46</v>
      </c>
      <c r="Y11" s="146" t="s">
        <v>127</v>
      </c>
      <c r="Z11" s="132" t="s">
        <v>42</v>
      </c>
      <c r="AA11" s="137" t="s">
        <v>127</v>
      </c>
      <c r="AB11" s="545" t="s">
        <v>42</v>
      </c>
      <c r="AC11" s="528" t="s">
        <v>435</v>
      </c>
      <c r="AD11" s="136" t="s">
        <v>134</v>
      </c>
    </row>
    <row r="12" spans="1:30" ht="60" x14ac:dyDescent="0.25">
      <c r="A12" s="146"/>
      <c r="B12" s="132"/>
      <c r="C12" s="132" t="s">
        <v>436</v>
      </c>
      <c r="D12" s="132"/>
      <c r="E12" s="132" t="s">
        <v>437</v>
      </c>
      <c r="F12" s="132"/>
      <c r="G12" s="523" t="s">
        <v>438</v>
      </c>
      <c r="H12" s="534">
        <v>0</v>
      </c>
      <c r="I12" s="133">
        <v>0</v>
      </c>
      <c r="J12" s="134"/>
      <c r="K12" s="135"/>
      <c r="L12" s="133">
        <v>0</v>
      </c>
      <c r="M12" s="133">
        <v>0</v>
      </c>
      <c r="N12" s="134"/>
      <c r="O12" s="135"/>
      <c r="P12" s="133">
        <v>0</v>
      </c>
      <c r="Q12" s="133">
        <v>0</v>
      </c>
      <c r="R12" s="134"/>
      <c r="S12" s="135"/>
      <c r="T12" s="133">
        <v>0</v>
      </c>
      <c r="U12" s="133">
        <v>0</v>
      </c>
      <c r="V12" s="134"/>
      <c r="W12" s="535"/>
      <c r="X12" s="541" t="s">
        <v>109</v>
      </c>
      <c r="Y12" s="146" t="s">
        <v>127</v>
      </c>
      <c r="Z12" s="132" t="s">
        <v>42</v>
      </c>
      <c r="AA12" s="137" t="s">
        <v>127</v>
      </c>
      <c r="AB12" s="545" t="s">
        <v>127</v>
      </c>
      <c r="AC12" s="528"/>
      <c r="AD12" s="136" t="s">
        <v>244</v>
      </c>
    </row>
    <row r="13" spans="1:30" ht="105.75" thickBot="1" x14ac:dyDescent="0.3">
      <c r="A13" s="147"/>
      <c r="B13" s="148"/>
      <c r="C13" s="148" t="s">
        <v>439</v>
      </c>
      <c r="D13" s="148"/>
      <c r="E13" s="148" t="s">
        <v>440</v>
      </c>
      <c r="F13" s="148"/>
      <c r="G13" s="524" t="s">
        <v>441</v>
      </c>
      <c r="H13" s="537">
        <v>120</v>
      </c>
      <c r="I13" s="149">
        <v>150</v>
      </c>
      <c r="J13" s="150">
        <v>361.27</v>
      </c>
      <c r="K13" s="151">
        <v>272.33000000000004</v>
      </c>
      <c r="L13" s="149">
        <v>120</v>
      </c>
      <c r="M13" s="149">
        <v>150</v>
      </c>
      <c r="N13" s="150">
        <v>356.37</v>
      </c>
      <c r="O13" s="151">
        <v>182.79</v>
      </c>
      <c r="P13" s="149">
        <v>120</v>
      </c>
      <c r="Q13" s="149">
        <v>150</v>
      </c>
      <c r="R13" s="150">
        <v>431.76</v>
      </c>
      <c r="S13" s="151">
        <v>407.54999999999995</v>
      </c>
      <c r="T13" s="149">
        <v>120</v>
      </c>
      <c r="U13" s="149">
        <v>150</v>
      </c>
      <c r="V13" s="150"/>
      <c r="W13" s="538"/>
      <c r="X13" s="542" t="s">
        <v>109</v>
      </c>
      <c r="Y13" s="147" t="s">
        <v>127</v>
      </c>
      <c r="Z13" s="148" t="s">
        <v>42</v>
      </c>
      <c r="AA13" s="152" t="s">
        <v>127</v>
      </c>
      <c r="AB13" s="546" t="s">
        <v>127</v>
      </c>
      <c r="AC13" s="529" t="s">
        <v>442</v>
      </c>
      <c r="AD13" s="153" t="s">
        <v>146</v>
      </c>
    </row>
    <row r="14" spans="1:30" ht="13.5" customHeight="1" x14ac:dyDescent="0.25"/>
    <row r="15" spans="1:30" ht="13.5" customHeight="1" x14ac:dyDescent="0.25"/>
    <row r="16" spans="1:30"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13" xr:uid="{00000000-0009-0000-0000-000006000000}"/>
  <dataValidations count="2">
    <dataValidation type="list" allowBlank="1" showErrorMessage="1" sqref="Y2:Z13 AA2:AB2" xr:uid="{00000000-0002-0000-0600-000001000000}">
      <formula1>"Nog niet opgestart,In opstartfase,Gevorderde fase,Voldaan,Niet (langer) van toepassing"</formula1>
    </dataValidation>
    <dataValidation type="list" allowBlank="1" showInputMessage="1" showErrorMessage="1" sqref="AA3:AB13" xr:uid="{178E9631-C464-4730-835C-FF5B0D7700D3}">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8D8D8"/>
  </sheetPr>
  <dimension ref="A1:AE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3" width="8.7109375" customWidth="1"/>
    <col min="4" max="4" width="11.42578125" customWidth="1"/>
    <col min="5" max="5" width="17.5703125" customWidth="1"/>
    <col min="6" max="6" width="11.7109375" customWidth="1"/>
    <col min="7" max="7" width="9" customWidth="1"/>
    <col min="8" max="17" width="9" hidden="1" customWidth="1"/>
    <col min="18" max="29" width="9" customWidth="1"/>
    <col min="30" max="30" width="8.7109375" customWidth="1"/>
  </cols>
  <sheetData>
    <row r="1" spans="1:31"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20" t="s">
        <v>27</v>
      </c>
      <c r="AC1" s="526" t="s">
        <v>28</v>
      </c>
      <c r="AD1" s="517" t="s">
        <v>29</v>
      </c>
    </row>
    <row r="2" spans="1:31" ht="75" x14ac:dyDescent="0.25">
      <c r="A2" s="626"/>
      <c r="B2" s="627"/>
      <c r="C2" s="627" t="s">
        <v>443</v>
      </c>
      <c r="D2" s="627" t="s">
        <v>444</v>
      </c>
      <c r="E2" s="627"/>
      <c r="F2" s="627"/>
      <c r="G2" s="639"/>
      <c r="H2" s="645"/>
      <c r="I2" s="628"/>
      <c r="J2" s="629"/>
      <c r="K2" s="630"/>
      <c r="L2" s="628"/>
      <c r="M2" s="628"/>
      <c r="N2" s="629"/>
      <c r="O2" s="630"/>
      <c r="P2" s="628"/>
      <c r="Q2" s="628"/>
      <c r="R2" s="629"/>
      <c r="S2" s="630"/>
      <c r="T2" s="628"/>
      <c r="U2" s="628"/>
      <c r="V2" s="629"/>
      <c r="W2" s="646"/>
      <c r="X2" s="651"/>
      <c r="Y2" s="626"/>
      <c r="Z2" s="627"/>
      <c r="AA2" s="627"/>
      <c r="AB2" s="654"/>
      <c r="AC2" s="642"/>
      <c r="AD2" s="631"/>
    </row>
    <row r="3" spans="1:31" ht="150" x14ac:dyDescent="0.25">
      <c r="A3" s="632"/>
      <c r="B3" s="154"/>
      <c r="C3" s="154" t="s">
        <v>445</v>
      </c>
      <c r="D3" s="154"/>
      <c r="E3" s="316" t="s">
        <v>446</v>
      </c>
      <c r="F3" s="154" t="s">
        <v>447</v>
      </c>
      <c r="G3" s="640"/>
      <c r="H3" s="647"/>
      <c r="I3" s="155"/>
      <c r="J3" s="156"/>
      <c r="K3" s="157"/>
      <c r="L3" s="155"/>
      <c r="M3" s="155"/>
      <c r="N3" s="156"/>
      <c r="O3" s="157"/>
      <c r="P3" s="155"/>
      <c r="Q3" s="155"/>
      <c r="R3" s="156"/>
      <c r="S3" s="157"/>
      <c r="T3" s="155"/>
      <c r="U3" s="155"/>
      <c r="V3" s="156"/>
      <c r="W3" s="648"/>
      <c r="X3" s="652" t="s">
        <v>448</v>
      </c>
      <c r="Y3" s="632" t="s">
        <v>37</v>
      </c>
      <c r="Z3" s="154"/>
      <c r="AA3" s="165"/>
      <c r="AB3" s="571"/>
      <c r="AC3" s="643"/>
      <c r="AD3" s="158" t="s">
        <v>134</v>
      </c>
      <c r="AE3" s="116"/>
    </row>
    <row r="4" spans="1:31" ht="225" x14ac:dyDescent="0.25">
      <c r="A4" s="632"/>
      <c r="B4" s="154"/>
      <c r="C4" s="154" t="s">
        <v>449</v>
      </c>
      <c r="D4" s="154"/>
      <c r="E4" s="317" t="s">
        <v>450</v>
      </c>
      <c r="F4" s="317" t="s">
        <v>451</v>
      </c>
      <c r="G4" s="640"/>
      <c r="H4" s="647"/>
      <c r="I4" s="155"/>
      <c r="J4" s="156"/>
      <c r="K4" s="157"/>
      <c r="L4" s="155"/>
      <c r="M4" s="155"/>
      <c r="N4" s="156"/>
      <c r="O4" s="157"/>
      <c r="P4" s="155"/>
      <c r="Q4" s="155"/>
      <c r="R4" s="156"/>
      <c r="S4" s="157"/>
      <c r="T4" s="155"/>
      <c r="U4" s="155"/>
      <c r="V4" s="156"/>
      <c r="W4" s="648"/>
      <c r="X4" s="652" t="s">
        <v>46</v>
      </c>
      <c r="Y4" s="632" t="s">
        <v>37</v>
      </c>
      <c r="Z4" s="154"/>
      <c r="AA4" s="165"/>
      <c r="AB4" s="571"/>
      <c r="AC4" s="643"/>
      <c r="AD4" s="158" t="s">
        <v>134</v>
      </c>
      <c r="AE4" s="116"/>
    </row>
    <row r="5" spans="1:31" ht="60" x14ac:dyDescent="0.25">
      <c r="A5" s="632"/>
      <c r="B5" s="154"/>
      <c r="C5" s="154" t="s">
        <v>452</v>
      </c>
      <c r="D5" s="154"/>
      <c r="E5" s="154" t="s">
        <v>453</v>
      </c>
      <c r="F5" s="154"/>
      <c r="G5" s="640" t="s">
        <v>454</v>
      </c>
      <c r="H5" s="647">
        <v>750</v>
      </c>
      <c r="I5" s="155"/>
      <c r="J5" s="156">
        <v>102.09</v>
      </c>
      <c r="K5" s="157">
        <v>0</v>
      </c>
      <c r="L5" s="155">
        <v>750</v>
      </c>
      <c r="M5" s="155"/>
      <c r="N5" s="156"/>
      <c r="O5" s="157"/>
      <c r="P5" s="155">
        <v>750</v>
      </c>
      <c r="Q5" s="155"/>
      <c r="R5" s="156"/>
      <c r="S5" s="157"/>
      <c r="T5" s="155">
        <v>750</v>
      </c>
      <c r="U5" s="155"/>
      <c r="V5" s="156"/>
      <c r="W5" s="648"/>
      <c r="X5" s="652" t="s">
        <v>109</v>
      </c>
      <c r="Y5" s="632" t="s">
        <v>127</v>
      </c>
      <c r="Z5" s="154" t="s">
        <v>110</v>
      </c>
      <c r="AA5" s="154" t="s">
        <v>127</v>
      </c>
      <c r="AB5" s="655" t="s">
        <v>127</v>
      </c>
      <c r="AC5" s="643"/>
      <c r="AD5" s="158" t="s">
        <v>38</v>
      </c>
    </row>
    <row r="6" spans="1:31" ht="60" x14ac:dyDescent="0.25">
      <c r="A6" s="632"/>
      <c r="B6" s="154"/>
      <c r="C6" s="154" t="s">
        <v>455</v>
      </c>
      <c r="D6" s="154"/>
      <c r="E6" s="154" t="s">
        <v>456</v>
      </c>
      <c r="F6" s="154"/>
      <c r="G6" s="640" t="s">
        <v>457</v>
      </c>
      <c r="H6" s="647">
        <v>500</v>
      </c>
      <c r="I6" s="155"/>
      <c r="J6" s="156">
        <v>2089.54</v>
      </c>
      <c r="K6" s="157">
        <v>1131.6500000000001</v>
      </c>
      <c r="L6" s="155">
        <v>3000</v>
      </c>
      <c r="M6" s="155">
        <v>500</v>
      </c>
      <c r="N6" s="156">
        <v>4202.93</v>
      </c>
      <c r="O6" s="157">
        <v>1751.42</v>
      </c>
      <c r="P6" s="155">
        <v>1000</v>
      </c>
      <c r="Q6" s="155"/>
      <c r="R6" s="156">
        <v>2292.4</v>
      </c>
      <c r="S6" s="157">
        <v>0</v>
      </c>
      <c r="T6" s="155">
        <v>500</v>
      </c>
      <c r="U6" s="155"/>
      <c r="V6" s="156"/>
      <c r="W6" s="648"/>
      <c r="X6" s="652" t="s">
        <v>109</v>
      </c>
      <c r="Y6" s="632" t="s">
        <v>127</v>
      </c>
      <c r="Z6" s="154" t="s">
        <v>110</v>
      </c>
      <c r="AA6" s="165" t="s">
        <v>127</v>
      </c>
      <c r="AB6" s="571" t="s">
        <v>127</v>
      </c>
      <c r="AC6" s="643"/>
      <c r="AD6" s="158" t="s">
        <v>38</v>
      </c>
      <c r="AE6" s="116"/>
    </row>
    <row r="7" spans="1:31" ht="60" x14ac:dyDescent="0.25">
      <c r="A7" s="632"/>
      <c r="B7" s="154"/>
      <c r="C7" s="154" t="s">
        <v>458</v>
      </c>
      <c r="D7" s="154"/>
      <c r="E7" s="154" t="s">
        <v>459</v>
      </c>
      <c r="F7" s="154"/>
      <c r="G7" s="640" t="s">
        <v>460</v>
      </c>
      <c r="H7" s="647">
        <v>0</v>
      </c>
      <c r="I7" s="155">
        <v>0</v>
      </c>
      <c r="J7" s="156"/>
      <c r="K7" s="157"/>
      <c r="L7" s="155">
        <v>0</v>
      </c>
      <c r="M7" s="155">
        <v>0</v>
      </c>
      <c r="N7" s="156"/>
      <c r="O7" s="157"/>
      <c r="P7" s="155">
        <v>0</v>
      </c>
      <c r="Q7" s="155">
        <v>0</v>
      </c>
      <c r="R7" s="156"/>
      <c r="S7" s="157"/>
      <c r="T7" s="155">
        <v>0</v>
      </c>
      <c r="U7" s="155">
        <v>0</v>
      </c>
      <c r="V7" s="156"/>
      <c r="W7" s="648"/>
      <c r="X7" s="652" t="s">
        <v>109</v>
      </c>
      <c r="Y7" s="632" t="s">
        <v>127</v>
      </c>
      <c r="Z7" s="154" t="s">
        <v>110</v>
      </c>
      <c r="AA7" s="165" t="s">
        <v>127</v>
      </c>
      <c r="AB7" s="571" t="s">
        <v>127</v>
      </c>
      <c r="AC7" s="643"/>
      <c r="AD7" s="158" t="s">
        <v>38</v>
      </c>
      <c r="AE7" s="116"/>
    </row>
    <row r="8" spans="1:31" ht="60" x14ac:dyDescent="0.25">
      <c r="A8" s="632"/>
      <c r="B8" s="154"/>
      <c r="C8" s="154" t="s">
        <v>461</v>
      </c>
      <c r="D8" s="154"/>
      <c r="E8" s="161" t="s">
        <v>462</v>
      </c>
      <c r="F8" s="154"/>
      <c r="G8" s="640" t="s">
        <v>463</v>
      </c>
      <c r="H8" s="647">
        <v>0</v>
      </c>
      <c r="I8" s="155">
        <v>0</v>
      </c>
      <c r="J8" s="156"/>
      <c r="K8" s="157"/>
      <c r="L8" s="155">
        <v>0</v>
      </c>
      <c r="M8" s="155">
        <v>0</v>
      </c>
      <c r="N8" s="156"/>
      <c r="O8" s="157"/>
      <c r="P8" s="155">
        <v>0</v>
      </c>
      <c r="Q8" s="155">
        <v>0</v>
      </c>
      <c r="R8" s="156"/>
      <c r="S8" s="157"/>
      <c r="T8" s="155">
        <v>0</v>
      </c>
      <c r="U8" s="155">
        <v>0</v>
      </c>
      <c r="V8" s="156"/>
      <c r="W8" s="648"/>
      <c r="X8" s="652" t="s">
        <v>109</v>
      </c>
      <c r="Y8" s="632" t="s">
        <v>127</v>
      </c>
      <c r="Z8" s="154" t="s">
        <v>90</v>
      </c>
      <c r="AA8" s="165" t="s">
        <v>127</v>
      </c>
      <c r="AB8" s="571" t="s">
        <v>1188</v>
      </c>
      <c r="AC8" s="643"/>
      <c r="AD8" s="158" t="s">
        <v>38</v>
      </c>
      <c r="AE8" s="116"/>
    </row>
    <row r="9" spans="1:31" ht="75" x14ac:dyDescent="0.25">
      <c r="A9" s="632"/>
      <c r="B9" s="154"/>
      <c r="C9" s="154" t="s">
        <v>464</v>
      </c>
      <c r="D9" s="154"/>
      <c r="E9" s="154" t="s">
        <v>465</v>
      </c>
      <c r="F9" s="154"/>
      <c r="G9" s="640" t="s">
        <v>466</v>
      </c>
      <c r="H9" s="647">
        <v>200</v>
      </c>
      <c r="I9" s="155"/>
      <c r="J9" s="156">
        <v>200</v>
      </c>
      <c r="K9" s="157">
        <v>0</v>
      </c>
      <c r="L9" s="155">
        <v>200</v>
      </c>
      <c r="M9" s="155"/>
      <c r="N9" s="156"/>
      <c r="O9" s="157"/>
      <c r="P9" s="155">
        <v>200</v>
      </c>
      <c r="Q9" s="155"/>
      <c r="R9" s="156"/>
      <c r="S9" s="157"/>
      <c r="T9" s="155">
        <v>0</v>
      </c>
      <c r="U9" s="155"/>
      <c r="V9" s="156"/>
      <c r="W9" s="648"/>
      <c r="X9" s="652" t="s">
        <v>467</v>
      </c>
      <c r="Y9" s="632" t="s">
        <v>127</v>
      </c>
      <c r="Z9" s="154" t="s">
        <v>90</v>
      </c>
      <c r="AA9" s="165" t="s">
        <v>170</v>
      </c>
      <c r="AB9" s="571" t="s">
        <v>170</v>
      </c>
      <c r="AC9" s="643"/>
      <c r="AD9" s="158" t="s">
        <v>134</v>
      </c>
      <c r="AE9" s="116"/>
    </row>
    <row r="10" spans="1:31" ht="75" x14ac:dyDescent="0.25">
      <c r="A10" s="632"/>
      <c r="B10" s="154"/>
      <c r="C10" s="154" t="s">
        <v>468</v>
      </c>
      <c r="D10" s="154"/>
      <c r="E10" s="154" t="s">
        <v>469</v>
      </c>
      <c r="F10" s="154"/>
      <c r="G10" s="640" t="s">
        <v>470</v>
      </c>
      <c r="H10" s="647">
        <v>0</v>
      </c>
      <c r="I10" s="155">
        <v>0</v>
      </c>
      <c r="J10" s="156"/>
      <c r="K10" s="157"/>
      <c r="L10" s="155">
        <v>0</v>
      </c>
      <c r="M10" s="155">
        <v>0</v>
      </c>
      <c r="N10" s="156"/>
      <c r="O10" s="157"/>
      <c r="P10" s="155">
        <v>0</v>
      </c>
      <c r="Q10" s="155">
        <v>0</v>
      </c>
      <c r="R10" s="156"/>
      <c r="S10" s="157"/>
      <c r="T10" s="155">
        <v>0</v>
      </c>
      <c r="U10" s="155">
        <v>0</v>
      </c>
      <c r="V10" s="156"/>
      <c r="W10" s="648"/>
      <c r="X10" s="652" t="s">
        <v>109</v>
      </c>
      <c r="Y10" s="632" t="s">
        <v>127</v>
      </c>
      <c r="Z10" s="154" t="s">
        <v>42</v>
      </c>
      <c r="AA10" s="165" t="s">
        <v>170</v>
      </c>
      <c r="AB10" s="571" t="s">
        <v>42</v>
      </c>
      <c r="AC10" s="643"/>
      <c r="AD10" s="158" t="s">
        <v>244</v>
      </c>
      <c r="AE10" s="116"/>
    </row>
    <row r="11" spans="1:31" ht="135" x14ac:dyDescent="0.25">
      <c r="A11" s="632"/>
      <c r="B11" s="154"/>
      <c r="C11" s="154" t="s">
        <v>471</v>
      </c>
      <c r="D11" s="154"/>
      <c r="E11" s="154" t="s">
        <v>472</v>
      </c>
      <c r="F11" s="154" t="s">
        <v>473</v>
      </c>
      <c r="G11" s="640"/>
      <c r="H11" s="647"/>
      <c r="I11" s="155"/>
      <c r="J11" s="156"/>
      <c r="K11" s="157"/>
      <c r="L11" s="155"/>
      <c r="M11" s="155"/>
      <c r="N11" s="156"/>
      <c r="O11" s="157"/>
      <c r="P11" s="155"/>
      <c r="Q11" s="155"/>
      <c r="R11" s="156"/>
      <c r="S11" s="157"/>
      <c r="T11" s="155"/>
      <c r="U11" s="155"/>
      <c r="V11" s="156"/>
      <c r="W11" s="648"/>
      <c r="X11" s="652" t="s">
        <v>448</v>
      </c>
      <c r="Y11" s="632" t="s">
        <v>37</v>
      </c>
      <c r="Z11" s="154" t="s">
        <v>110</v>
      </c>
      <c r="AA11" s="165"/>
      <c r="AB11" s="571"/>
      <c r="AC11" s="643"/>
      <c r="AD11" s="158" t="s">
        <v>134</v>
      </c>
      <c r="AE11" s="116"/>
    </row>
    <row r="12" spans="1:31" ht="255.75" thickBot="1" x14ac:dyDescent="0.3">
      <c r="A12" s="633"/>
      <c r="B12" s="634"/>
      <c r="C12" s="634" t="s">
        <v>474</v>
      </c>
      <c r="D12" s="634"/>
      <c r="E12" s="171" t="s">
        <v>475</v>
      </c>
      <c r="F12" s="634"/>
      <c r="G12" s="641" t="s">
        <v>476</v>
      </c>
      <c r="H12" s="649">
        <v>150</v>
      </c>
      <c r="I12" s="635">
        <v>0</v>
      </c>
      <c r="J12" s="636"/>
      <c r="K12" s="637"/>
      <c r="L12" s="635">
        <v>150</v>
      </c>
      <c r="M12" s="635">
        <v>0</v>
      </c>
      <c r="N12" s="636"/>
      <c r="O12" s="637"/>
      <c r="P12" s="635">
        <v>0</v>
      </c>
      <c r="Q12" s="635">
        <v>0</v>
      </c>
      <c r="R12" s="636"/>
      <c r="S12" s="637"/>
      <c r="T12" s="635">
        <v>0</v>
      </c>
      <c r="U12" s="635">
        <v>0</v>
      </c>
      <c r="V12" s="636"/>
      <c r="W12" s="650"/>
      <c r="X12" s="653" t="s">
        <v>477</v>
      </c>
      <c r="Y12" s="633" t="s">
        <v>90</v>
      </c>
      <c r="Z12" s="634" t="s">
        <v>110</v>
      </c>
      <c r="AA12" s="175" t="s">
        <v>1188</v>
      </c>
      <c r="AB12" s="572" t="s">
        <v>1188</v>
      </c>
      <c r="AC12" s="644" t="s">
        <v>478</v>
      </c>
      <c r="AD12" s="638" t="s">
        <v>38</v>
      </c>
      <c r="AE12" s="116"/>
    </row>
    <row r="13" spans="1:31" ht="13.5" customHeight="1" x14ac:dyDescent="0.25">
      <c r="A13" s="116"/>
      <c r="B13" s="116"/>
      <c r="C13" s="116"/>
      <c r="D13" s="116"/>
      <c r="E13" s="116"/>
      <c r="F13" s="116"/>
      <c r="G13" s="116"/>
      <c r="P13" s="116"/>
      <c r="Q13" s="116"/>
      <c r="R13" s="116"/>
      <c r="S13" s="116"/>
      <c r="T13" s="116"/>
      <c r="U13" s="116"/>
      <c r="V13" s="116"/>
      <c r="W13" s="116"/>
      <c r="X13" s="116"/>
      <c r="Y13" s="116"/>
      <c r="Z13" s="116"/>
      <c r="AA13" s="116"/>
      <c r="AB13" s="116"/>
      <c r="AC13" s="116"/>
      <c r="AD13" s="116"/>
    </row>
    <row r="14" spans="1:31" ht="13.5" customHeight="1" x14ac:dyDescent="0.25"/>
    <row r="15" spans="1:31" ht="13.5" customHeight="1" x14ac:dyDescent="0.25"/>
    <row r="16" spans="1:31" ht="13.5" customHeight="1" x14ac:dyDescent="0.25"/>
    <row r="17" ht="13.5" customHeight="1" x14ac:dyDescent="0.25"/>
    <row r="18" ht="13.5" customHeight="1" x14ac:dyDescent="0.25"/>
    <row r="19" ht="13.5" customHeight="1" x14ac:dyDescent="0.25"/>
    <row r="20" ht="13.5" customHeight="1" x14ac:dyDescent="0.25"/>
    <row r="21" ht="13.5" customHeight="1" x14ac:dyDescent="0.25"/>
    <row r="22" ht="13.5" customHeight="1" x14ac:dyDescent="0.25"/>
    <row r="23" ht="13.5" customHeight="1" x14ac:dyDescent="0.25"/>
    <row r="24" ht="13.5" customHeight="1" x14ac:dyDescent="0.25"/>
    <row r="25" ht="13.5" customHeight="1" x14ac:dyDescent="0.25"/>
    <row r="26" ht="13.5" customHeight="1" x14ac:dyDescent="0.25"/>
    <row r="27" ht="13.5" customHeight="1" x14ac:dyDescent="0.25"/>
    <row r="28" ht="13.5" customHeight="1" x14ac:dyDescent="0.25"/>
    <row r="29" ht="13.5" customHeight="1" x14ac:dyDescent="0.25"/>
    <row r="30" ht="13.5" customHeight="1" x14ac:dyDescent="0.25"/>
    <row r="31" ht="13.5" customHeight="1" x14ac:dyDescent="0.25"/>
    <row r="32"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12" xr:uid="{00000000-0009-0000-0000-000007000000}"/>
  <dataValidations count="2">
    <dataValidation type="list" allowBlank="1" showErrorMessage="1" sqref="Y2:Z12 AA2:AB2 AA5:AB5" xr:uid="{00000000-0002-0000-0700-000001000000}">
      <formula1>"Nog niet opgestart,In opstartfase,Gevorderde fase,Voldaan,Niet (langer) van toepassing"</formula1>
    </dataValidation>
    <dataValidation type="list" allowBlank="1" showInputMessage="1" showErrorMessage="1" sqref="AA3:AB4 AA6:AB12" xr:uid="{A2B2306F-9C9F-48AF-BBF9-B07D36A5C959}">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1000"/>
  <sheetViews>
    <sheetView zoomScale="110" zoomScaleNormal="110" workbookViewId="0">
      <pane ySplit="1" topLeftCell="A2" activePane="bottomLeft" state="frozen"/>
      <selection pane="bottomLeft"/>
    </sheetView>
  </sheetViews>
  <sheetFormatPr defaultColWidth="14.42578125" defaultRowHeight="15" customHeight="1" x14ac:dyDescent="0.25"/>
  <cols>
    <col min="1" max="1" width="17" customWidth="1"/>
    <col min="2" max="4" width="8.7109375" customWidth="1"/>
    <col min="5" max="5" width="21.140625" customWidth="1"/>
    <col min="6" max="6" width="17.42578125" customWidth="1"/>
    <col min="7" max="7" width="9" customWidth="1"/>
    <col min="8" max="17" width="9" hidden="1" customWidth="1"/>
    <col min="18" max="29" width="9" customWidth="1"/>
    <col min="30" max="30" width="8.7109375" customWidth="1"/>
  </cols>
  <sheetData>
    <row r="1" spans="1:30" ht="99" customHeight="1" thickBot="1" x14ac:dyDescent="0.3">
      <c r="A1" s="516" t="s">
        <v>0</v>
      </c>
      <c r="B1" s="517" t="s">
        <v>1</v>
      </c>
      <c r="C1" s="517" t="s">
        <v>2</v>
      </c>
      <c r="D1" s="517" t="s">
        <v>3</v>
      </c>
      <c r="E1" s="517" t="s">
        <v>4</v>
      </c>
      <c r="F1" s="517" t="s">
        <v>5</v>
      </c>
      <c r="G1" s="521" t="s">
        <v>6</v>
      </c>
      <c r="H1" s="530" t="s">
        <v>7</v>
      </c>
      <c r="I1" s="518" t="s">
        <v>8</v>
      </c>
      <c r="J1" s="519" t="s">
        <v>9</v>
      </c>
      <c r="K1" s="519" t="s">
        <v>10</v>
      </c>
      <c r="L1" s="518" t="s">
        <v>11</v>
      </c>
      <c r="M1" s="518" t="s">
        <v>12</v>
      </c>
      <c r="N1" s="519" t="s">
        <v>13</v>
      </c>
      <c r="O1" s="519" t="s">
        <v>14</v>
      </c>
      <c r="P1" s="518" t="s">
        <v>15</v>
      </c>
      <c r="Q1" s="518" t="s">
        <v>16</v>
      </c>
      <c r="R1" s="519" t="s">
        <v>17</v>
      </c>
      <c r="S1" s="519" t="s">
        <v>18</v>
      </c>
      <c r="T1" s="518" t="s">
        <v>19</v>
      </c>
      <c r="U1" s="518" t="s">
        <v>20</v>
      </c>
      <c r="V1" s="519" t="s">
        <v>21</v>
      </c>
      <c r="W1" s="531" t="s">
        <v>22</v>
      </c>
      <c r="X1" s="539" t="s">
        <v>23</v>
      </c>
      <c r="Y1" s="516" t="s">
        <v>24</v>
      </c>
      <c r="Z1" s="517" t="s">
        <v>25</v>
      </c>
      <c r="AA1" s="517" t="s">
        <v>26</v>
      </c>
      <c r="AB1" s="520" t="s">
        <v>27</v>
      </c>
      <c r="AC1" s="526" t="s">
        <v>28</v>
      </c>
      <c r="AD1" s="517" t="s">
        <v>29</v>
      </c>
    </row>
    <row r="2" spans="1:30" ht="37.5" x14ac:dyDescent="0.25">
      <c r="A2" s="198" t="s">
        <v>479</v>
      </c>
      <c r="B2" s="199"/>
      <c r="C2" s="199" t="s">
        <v>480</v>
      </c>
      <c r="D2" s="199" t="s">
        <v>32</v>
      </c>
      <c r="E2" s="199"/>
      <c r="F2" s="199"/>
      <c r="G2" s="656"/>
      <c r="H2" s="662"/>
      <c r="I2" s="200"/>
      <c r="J2" s="201"/>
      <c r="K2" s="202"/>
      <c r="L2" s="200"/>
      <c r="M2" s="200"/>
      <c r="N2" s="201"/>
      <c r="O2" s="202"/>
      <c r="P2" s="200"/>
      <c r="Q2" s="200"/>
      <c r="R2" s="201"/>
      <c r="S2" s="202"/>
      <c r="T2" s="200"/>
      <c r="U2" s="200"/>
      <c r="V2" s="201"/>
      <c r="W2" s="663"/>
      <c r="X2" s="669"/>
      <c r="Y2" s="672"/>
      <c r="Z2" s="199"/>
      <c r="AA2" s="211"/>
      <c r="AB2" s="673"/>
      <c r="AC2" s="659"/>
      <c r="AD2" s="203"/>
    </row>
    <row r="3" spans="1:30" ht="165" x14ac:dyDescent="0.25">
      <c r="A3" s="204"/>
      <c r="B3" s="192"/>
      <c r="C3" s="192" t="s">
        <v>481</v>
      </c>
      <c r="D3" s="192"/>
      <c r="E3" s="197" t="s">
        <v>482</v>
      </c>
      <c r="F3" s="192" t="s">
        <v>483</v>
      </c>
      <c r="G3" s="657"/>
      <c r="H3" s="664"/>
      <c r="I3" s="193"/>
      <c r="J3" s="194"/>
      <c r="K3" s="195"/>
      <c r="L3" s="193"/>
      <c r="M3" s="193"/>
      <c r="N3" s="194"/>
      <c r="O3" s="195"/>
      <c r="P3" s="193"/>
      <c r="Q3" s="193"/>
      <c r="R3" s="194"/>
      <c r="S3" s="195"/>
      <c r="T3" s="193"/>
      <c r="U3" s="193"/>
      <c r="V3" s="194"/>
      <c r="W3" s="665"/>
      <c r="X3" s="670" t="s">
        <v>46</v>
      </c>
      <c r="Y3" s="204"/>
      <c r="Z3" s="192"/>
      <c r="AA3" s="212"/>
      <c r="AB3" s="674"/>
      <c r="AC3" s="660"/>
      <c r="AD3" s="196" t="s">
        <v>244</v>
      </c>
    </row>
    <row r="4" spans="1:30" ht="195" x14ac:dyDescent="0.25">
      <c r="A4" s="204"/>
      <c r="B4" s="192"/>
      <c r="C4" s="192" t="s">
        <v>484</v>
      </c>
      <c r="D4" s="192"/>
      <c r="E4" s="192" t="s">
        <v>485</v>
      </c>
      <c r="F4" s="192" t="s">
        <v>486</v>
      </c>
      <c r="G4" s="657"/>
      <c r="H4" s="664"/>
      <c r="I4" s="193"/>
      <c r="J4" s="194"/>
      <c r="K4" s="195"/>
      <c r="L4" s="193"/>
      <c r="M4" s="193"/>
      <c r="N4" s="194"/>
      <c r="O4" s="195"/>
      <c r="P4" s="193"/>
      <c r="Q4" s="193"/>
      <c r="R4" s="194"/>
      <c r="S4" s="195"/>
      <c r="T4" s="193"/>
      <c r="U4" s="193"/>
      <c r="V4" s="194"/>
      <c r="W4" s="665"/>
      <c r="X4" s="670" t="s">
        <v>46</v>
      </c>
      <c r="Y4" s="204"/>
      <c r="Z4" s="192"/>
      <c r="AA4" s="212"/>
      <c r="AB4" s="674"/>
      <c r="AC4" s="660"/>
      <c r="AD4" s="196" t="s">
        <v>244</v>
      </c>
    </row>
    <row r="5" spans="1:30" ht="210" x14ac:dyDescent="0.25">
      <c r="A5" s="204"/>
      <c r="B5" s="192"/>
      <c r="C5" s="192" t="s">
        <v>487</v>
      </c>
      <c r="D5" s="192"/>
      <c r="E5" s="192" t="s">
        <v>488</v>
      </c>
      <c r="F5" s="192" t="s">
        <v>489</v>
      </c>
      <c r="G5" s="657"/>
      <c r="H5" s="664"/>
      <c r="I5" s="193"/>
      <c r="J5" s="194"/>
      <c r="K5" s="195"/>
      <c r="L5" s="193"/>
      <c r="M5" s="193"/>
      <c r="N5" s="194"/>
      <c r="O5" s="195"/>
      <c r="P5" s="193"/>
      <c r="Q5" s="193"/>
      <c r="R5" s="194"/>
      <c r="S5" s="195"/>
      <c r="T5" s="193"/>
      <c r="U5" s="193"/>
      <c r="V5" s="194"/>
      <c r="W5" s="665"/>
      <c r="X5" s="670" t="s">
        <v>46</v>
      </c>
      <c r="Y5" s="204"/>
      <c r="Z5" s="192"/>
      <c r="AA5" s="212"/>
      <c r="AB5" s="674"/>
      <c r="AC5" s="660"/>
      <c r="AD5" s="196" t="s">
        <v>244</v>
      </c>
    </row>
    <row r="6" spans="1:30" ht="150" x14ac:dyDescent="0.25">
      <c r="A6" s="204"/>
      <c r="B6" s="192"/>
      <c r="C6" s="192" t="s">
        <v>490</v>
      </c>
      <c r="D6" s="192"/>
      <c r="E6" s="192" t="s">
        <v>491</v>
      </c>
      <c r="F6" s="192" t="s">
        <v>492</v>
      </c>
      <c r="G6" s="657"/>
      <c r="H6" s="664"/>
      <c r="I6" s="193"/>
      <c r="J6" s="194"/>
      <c r="K6" s="195"/>
      <c r="L6" s="193"/>
      <c r="M6" s="193"/>
      <c r="N6" s="194"/>
      <c r="O6" s="195"/>
      <c r="P6" s="193"/>
      <c r="Q6" s="193"/>
      <c r="R6" s="194"/>
      <c r="S6" s="195"/>
      <c r="T6" s="193"/>
      <c r="U6" s="193"/>
      <c r="V6" s="194"/>
      <c r="W6" s="665"/>
      <c r="X6" s="670" t="s">
        <v>46</v>
      </c>
      <c r="Y6" s="204"/>
      <c r="Z6" s="192"/>
      <c r="AA6" s="212"/>
      <c r="AB6" s="674"/>
      <c r="AC6" s="660"/>
      <c r="AD6" s="196" t="s">
        <v>244</v>
      </c>
    </row>
    <row r="7" spans="1:30" ht="150" x14ac:dyDescent="0.25">
      <c r="A7" s="204"/>
      <c r="B7" s="192"/>
      <c r="C7" s="192" t="s">
        <v>493</v>
      </c>
      <c r="D7" s="192"/>
      <c r="E7" s="192" t="s">
        <v>494</v>
      </c>
      <c r="F7" s="192" t="s">
        <v>495</v>
      </c>
      <c r="G7" s="657"/>
      <c r="H7" s="664"/>
      <c r="I7" s="193"/>
      <c r="J7" s="194"/>
      <c r="K7" s="195"/>
      <c r="L7" s="193"/>
      <c r="M7" s="193"/>
      <c r="N7" s="194"/>
      <c r="O7" s="195"/>
      <c r="P7" s="193"/>
      <c r="Q7" s="193"/>
      <c r="R7" s="194"/>
      <c r="S7" s="195"/>
      <c r="T7" s="193"/>
      <c r="U7" s="193"/>
      <c r="V7" s="194"/>
      <c r="W7" s="665"/>
      <c r="X7" s="670" t="s">
        <v>46</v>
      </c>
      <c r="Y7" s="204"/>
      <c r="Z7" s="192"/>
      <c r="AA7" s="212"/>
      <c r="AB7" s="674"/>
      <c r="AC7" s="660"/>
      <c r="AD7" s="196" t="s">
        <v>244</v>
      </c>
    </row>
    <row r="8" spans="1:30" ht="150" x14ac:dyDescent="0.25">
      <c r="A8" s="204"/>
      <c r="B8" s="192"/>
      <c r="C8" s="192" t="s">
        <v>496</v>
      </c>
      <c r="D8" s="192"/>
      <c r="E8" s="192" t="s">
        <v>497</v>
      </c>
      <c r="F8" s="192" t="s">
        <v>498</v>
      </c>
      <c r="G8" s="657"/>
      <c r="H8" s="664"/>
      <c r="I8" s="193"/>
      <c r="J8" s="194"/>
      <c r="K8" s="195"/>
      <c r="L8" s="193"/>
      <c r="M8" s="193"/>
      <c r="N8" s="194"/>
      <c r="O8" s="195"/>
      <c r="P8" s="193"/>
      <c r="Q8" s="193"/>
      <c r="R8" s="194"/>
      <c r="S8" s="195"/>
      <c r="T8" s="193"/>
      <c r="U8" s="193"/>
      <c r="V8" s="194"/>
      <c r="W8" s="665"/>
      <c r="X8" s="670" t="s">
        <v>46</v>
      </c>
      <c r="Y8" s="204"/>
      <c r="Z8" s="192"/>
      <c r="AA8" s="212"/>
      <c r="AB8" s="674"/>
      <c r="AC8" s="660"/>
      <c r="AD8" s="196" t="s">
        <v>244</v>
      </c>
    </row>
    <row r="9" spans="1:30" ht="135" x14ac:dyDescent="0.25">
      <c r="A9" s="204"/>
      <c r="B9" s="192"/>
      <c r="C9" s="192" t="s">
        <v>499</v>
      </c>
      <c r="D9" s="192"/>
      <c r="E9" s="192" t="s">
        <v>500</v>
      </c>
      <c r="F9" s="192" t="s">
        <v>501</v>
      </c>
      <c r="G9" s="657"/>
      <c r="H9" s="664"/>
      <c r="I9" s="193"/>
      <c r="J9" s="194"/>
      <c r="K9" s="195"/>
      <c r="L9" s="193"/>
      <c r="M9" s="193"/>
      <c r="N9" s="194"/>
      <c r="O9" s="195"/>
      <c r="P9" s="193"/>
      <c r="Q9" s="193"/>
      <c r="R9" s="194"/>
      <c r="S9" s="195"/>
      <c r="T9" s="193"/>
      <c r="U9" s="193"/>
      <c r="V9" s="194"/>
      <c r="W9" s="665"/>
      <c r="X9" s="670" t="s">
        <v>46</v>
      </c>
      <c r="Y9" s="204"/>
      <c r="Z9" s="192"/>
      <c r="AA9" s="212"/>
      <c r="AB9" s="674"/>
      <c r="AC9" s="660"/>
      <c r="AD9" s="196" t="s">
        <v>244</v>
      </c>
    </row>
    <row r="10" spans="1:30" ht="165" x14ac:dyDescent="0.25">
      <c r="A10" s="204"/>
      <c r="B10" s="192"/>
      <c r="C10" s="192" t="s">
        <v>502</v>
      </c>
      <c r="D10" s="192"/>
      <c r="E10" s="192" t="s">
        <v>503</v>
      </c>
      <c r="F10" s="192" t="s">
        <v>504</v>
      </c>
      <c r="G10" s="657"/>
      <c r="H10" s="664"/>
      <c r="I10" s="193"/>
      <c r="J10" s="194"/>
      <c r="K10" s="195"/>
      <c r="L10" s="193"/>
      <c r="M10" s="193"/>
      <c r="N10" s="194"/>
      <c r="O10" s="195"/>
      <c r="P10" s="193"/>
      <c r="Q10" s="193"/>
      <c r="R10" s="194"/>
      <c r="S10" s="195"/>
      <c r="T10" s="193"/>
      <c r="U10" s="193"/>
      <c r="V10" s="194"/>
      <c r="W10" s="665"/>
      <c r="X10" s="670" t="s">
        <v>46</v>
      </c>
      <c r="Y10" s="204"/>
      <c r="Z10" s="192"/>
      <c r="AA10" s="212"/>
      <c r="AB10" s="674"/>
      <c r="AC10" s="660"/>
      <c r="AD10" s="196" t="s">
        <v>244</v>
      </c>
    </row>
    <row r="11" spans="1:30" ht="90" x14ac:dyDescent="0.25">
      <c r="A11" s="204"/>
      <c r="B11" s="192"/>
      <c r="C11" s="192" t="s">
        <v>505</v>
      </c>
      <c r="D11" s="192"/>
      <c r="E11" s="192" t="s">
        <v>506</v>
      </c>
      <c r="F11" s="192" t="s">
        <v>507</v>
      </c>
      <c r="G11" s="657"/>
      <c r="H11" s="664"/>
      <c r="I11" s="193"/>
      <c r="J11" s="194"/>
      <c r="K11" s="195"/>
      <c r="L11" s="193"/>
      <c r="M11" s="193"/>
      <c r="N11" s="194"/>
      <c r="O11" s="195"/>
      <c r="P11" s="193"/>
      <c r="Q11" s="193"/>
      <c r="R11" s="194"/>
      <c r="S11" s="195"/>
      <c r="T11" s="193"/>
      <c r="U11" s="193"/>
      <c r="V11" s="194"/>
      <c r="W11" s="665"/>
      <c r="X11" s="670" t="s">
        <v>448</v>
      </c>
      <c r="Y11" s="204"/>
      <c r="Z11" s="192"/>
      <c r="AA11" s="212"/>
      <c r="AB11" s="674"/>
      <c r="AC11" s="660"/>
      <c r="AD11" s="196" t="s">
        <v>244</v>
      </c>
    </row>
    <row r="12" spans="1:30" ht="135" x14ac:dyDescent="0.25">
      <c r="A12" s="204"/>
      <c r="B12" s="192"/>
      <c r="C12" s="192" t="s">
        <v>508</v>
      </c>
      <c r="D12" s="192"/>
      <c r="E12" s="192" t="s">
        <v>509</v>
      </c>
      <c r="F12" s="192" t="s">
        <v>510</v>
      </c>
      <c r="G12" s="657"/>
      <c r="H12" s="664"/>
      <c r="I12" s="193"/>
      <c r="J12" s="194"/>
      <c r="K12" s="195"/>
      <c r="L12" s="193"/>
      <c r="M12" s="193"/>
      <c r="N12" s="194"/>
      <c r="O12" s="195"/>
      <c r="P12" s="193"/>
      <c r="Q12" s="193"/>
      <c r="R12" s="194"/>
      <c r="S12" s="195"/>
      <c r="T12" s="193"/>
      <c r="U12" s="193"/>
      <c r="V12" s="194"/>
      <c r="W12" s="665"/>
      <c r="X12" s="670" t="s">
        <v>46</v>
      </c>
      <c r="Y12" s="204"/>
      <c r="Z12" s="192"/>
      <c r="AA12" s="212"/>
      <c r="AB12" s="674"/>
      <c r="AC12" s="660"/>
      <c r="AD12" s="196" t="s">
        <v>244</v>
      </c>
    </row>
    <row r="13" spans="1:30" ht="30" x14ac:dyDescent="0.25">
      <c r="A13" s="204"/>
      <c r="B13" s="192"/>
      <c r="C13" s="192" t="s">
        <v>511</v>
      </c>
      <c r="D13" s="192"/>
      <c r="E13" s="192" t="s">
        <v>512</v>
      </c>
      <c r="F13" s="192"/>
      <c r="G13" s="657"/>
      <c r="H13" s="664"/>
      <c r="I13" s="193"/>
      <c r="J13" s="194"/>
      <c r="K13" s="195"/>
      <c r="L13" s="193"/>
      <c r="M13" s="193"/>
      <c r="N13" s="194"/>
      <c r="O13" s="195"/>
      <c r="P13" s="193"/>
      <c r="Q13" s="193"/>
      <c r="R13" s="194"/>
      <c r="S13" s="195"/>
      <c r="T13" s="193"/>
      <c r="U13" s="193"/>
      <c r="V13" s="194"/>
      <c r="W13" s="665"/>
      <c r="X13" s="670" t="s">
        <v>46</v>
      </c>
      <c r="Y13" s="204" t="s">
        <v>127</v>
      </c>
      <c r="Z13" s="192" t="s">
        <v>127</v>
      </c>
      <c r="AA13" s="212" t="s">
        <v>127</v>
      </c>
      <c r="AB13" s="674"/>
      <c r="AC13" s="660"/>
      <c r="AD13" s="196" t="s">
        <v>244</v>
      </c>
    </row>
    <row r="14" spans="1:30" ht="30" x14ac:dyDescent="0.25">
      <c r="A14" s="204"/>
      <c r="B14" s="192"/>
      <c r="C14" s="192" t="s">
        <v>513</v>
      </c>
      <c r="D14" s="192"/>
      <c r="E14" s="192" t="s">
        <v>514</v>
      </c>
      <c r="F14" s="192"/>
      <c r="G14" s="657"/>
      <c r="H14" s="664"/>
      <c r="I14" s="193"/>
      <c r="J14" s="194"/>
      <c r="K14" s="195"/>
      <c r="L14" s="193"/>
      <c r="M14" s="193"/>
      <c r="N14" s="194"/>
      <c r="O14" s="195"/>
      <c r="P14" s="193"/>
      <c r="Q14" s="193"/>
      <c r="R14" s="194"/>
      <c r="S14" s="195"/>
      <c r="T14" s="193"/>
      <c r="U14" s="193"/>
      <c r="V14" s="194"/>
      <c r="W14" s="665"/>
      <c r="X14" s="670" t="s">
        <v>46</v>
      </c>
      <c r="Y14" s="204" t="s">
        <v>127</v>
      </c>
      <c r="Z14" s="192" t="s">
        <v>127</v>
      </c>
      <c r="AA14" s="212" t="s">
        <v>127</v>
      </c>
      <c r="AB14" s="674"/>
      <c r="AC14" s="660"/>
      <c r="AD14" s="196" t="s">
        <v>244</v>
      </c>
    </row>
    <row r="15" spans="1:30" ht="75" x14ac:dyDescent="0.25">
      <c r="A15" s="204"/>
      <c r="B15" s="192"/>
      <c r="C15" s="192" t="s">
        <v>515</v>
      </c>
      <c r="D15" s="192"/>
      <c r="E15" s="192" t="s">
        <v>516</v>
      </c>
      <c r="F15" s="192"/>
      <c r="G15" s="657"/>
      <c r="H15" s="664"/>
      <c r="I15" s="193"/>
      <c r="J15" s="194"/>
      <c r="K15" s="195"/>
      <c r="L15" s="193"/>
      <c r="M15" s="193"/>
      <c r="N15" s="194"/>
      <c r="O15" s="195"/>
      <c r="P15" s="193"/>
      <c r="Q15" s="193"/>
      <c r="R15" s="194"/>
      <c r="S15" s="195"/>
      <c r="T15" s="193"/>
      <c r="U15" s="193"/>
      <c r="V15" s="194"/>
      <c r="W15" s="665"/>
      <c r="X15" s="670" t="s">
        <v>46</v>
      </c>
      <c r="Y15" s="204" t="s">
        <v>127</v>
      </c>
      <c r="Z15" s="192" t="s">
        <v>127</v>
      </c>
      <c r="AA15" s="212" t="s">
        <v>127</v>
      </c>
      <c r="AB15" s="674"/>
      <c r="AC15" s="660"/>
      <c r="AD15" s="196" t="s">
        <v>244</v>
      </c>
    </row>
    <row r="16" spans="1:30" ht="45" x14ac:dyDescent="0.25">
      <c r="A16" s="204"/>
      <c r="B16" s="192"/>
      <c r="C16" s="192" t="s">
        <v>517</v>
      </c>
      <c r="D16" s="192"/>
      <c r="E16" s="192" t="s">
        <v>518</v>
      </c>
      <c r="F16" s="192"/>
      <c r="G16" s="657"/>
      <c r="H16" s="664"/>
      <c r="I16" s="193"/>
      <c r="J16" s="194"/>
      <c r="K16" s="195"/>
      <c r="L16" s="193"/>
      <c r="M16" s="193"/>
      <c r="N16" s="194"/>
      <c r="O16" s="195"/>
      <c r="P16" s="193"/>
      <c r="Q16" s="193"/>
      <c r="R16" s="194"/>
      <c r="S16" s="195"/>
      <c r="T16" s="193"/>
      <c r="U16" s="193"/>
      <c r="V16" s="194"/>
      <c r="W16" s="665"/>
      <c r="X16" s="670" t="s">
        <v>46</v>
      </c>
      <c r="Y16" s="204" t="s">
        <v>127</v>
      </c>
      <c r="Z16" s="192" t="s">
        <v>127</v>
      </c>
      <c r="AA16" s="212" t="s">
        <v>127</v>
      </c>
      <c r="AB16" s="674"/>
      <c r="AC16" s="660"/>
      <c r="AD16" s="196" t="s">
        <v>244</v>
      </c>
    </row>
    <row r="17" spans="1:30" ht="30" x14ac:dyDescent="0.25">
      <c r="A17" s="204"/>
      <c r="B17" s="192"/>
      <c r="C17" s="192" t="s">
        <v>519</v>
      </c>
      <c r="D17" s="192"/>
      <c r="E17" s="192" t="s">
        <v>520</v>
      </c>
      <c r="F17" s="192"/>
      <c r="G17" s="657"/>
      <c r="H17" s="664"/>
      <c r="I17" s="193"/>
      <c r="J17" s="194"/>
      <c r="K17" s="195"/>
      <c r="L17" s="193"/>
      <c r="M17" s="193"/>
      <c r="N17" s="194"/>
      <c r="O17" s="195"/>
      <c r="P17" s="193"/>
      <c r="Q17" s="193"/>
      <c r="R17" s="194"/>
      <c r="S17" s="195"/>
      <c r="T17" s="193"/>
      <c r="U17" s="193"/>
      <c r="V17" s="194"/>
      <c r="W17" s="665"/>
      <c r="X17" s="670" t="s">
        <v>46</v>
      </c>
      <c r="Y17" s="204" t="s">
        <v>127</v>
      </c>
      <c r="Z17" s="192" t="s">
        <v>42</v>
      </c>
      <c r="AA17" s="212" t="s">
        <v>127</v>
      </c>
      <c r="AB17" s="674"/>
      <c r="AC17" s="660"/>
      <c r="AD17" s="196" t="s">
        <v>244</v>
      </c>
    </row>
    <row r="18" spans="1:30" ht="45" x14ac:dyDescent="0.25">
      <c r="A18" s="204"/>
      <c r="B18" s="192"/>
      <c r="C18" s="192" t="s">
        <v>521</v>
      </c>
      <c r="D18" s="192"/>
      <c r="E18" s="192" t="s">
        <v>522</v>
      </c>
      <c r="F18" s="192"/>
      <c r="G18" s="657"/>
      <c r="H18" s="664"/>
      <c r="I18" s="193"/>
      <c r="J18" s="194"/>
      <c r="K18" s="195"/>
      <c r="L18" s="193"/>
      <c r="M18" s="193"/>
      <c r="N18" s="194"/>
      <c r="O18" s="195"/>
      <c r="P18" s="193"/>
      <c r="Q18" s="193"/>
      <c r="R18" s="194"/>
      <c r="S18" s="195"/>
      <c r="T18" s="193"/>
      <c r="U18" s="193"/>
      <c r="V18" s="194"/>
      <c r="W18" s="665"/>
      <c r="X18" s="670" t="s">
        <v>46</v>
      </c>
      <c r="Y18" s="204" t="s">
        <v>127</v>
      </c>
      <c r="Z18" s="192" t="s">
        <v>90</v>
      </c>
      <c r="AA18" s="212" t="s">
        <v>127</v>
      </c>
      <c r="AB18" s="674"/>
      <c r="AC18" s="660"/>
      <c r="AD18" s="196" t="s">
        <v>244</v>
      </c>
    </row>
    <row r="19" spans="1:30" ht="60" x14ac:dyDescent="0.25">
      <c r="A19" s="204"/>
      <c r="B19" s="192"/>
      <c r="C19" s="192" t="s">
        <v>523</v>
      </c>
      <c r="D19" s="192"/>
      <c r="E19" s="192" t="s">
        <v>524</v>
      </c>
      <c r="F19" s="192"/>
      <c r="G19" s="657"/>
      <c r="H19" s="664"/>
      <c r="I19" s="193"/>
      <c r="J19" s="194"/>
      <c r="K19" s="195"/>
      <c r="L19" s="193"/>
      <c r="M19" s="193"/>
      <c r="N19" s="194"/>
      <c r="O19" s="195"/>
      <c r="P19" s="193"/>
      <c r="Q19" s="193"/>
      <c r="R19" s="194"/>
      <c r="S19" s="195"/>
      <c r="T19" s="193"/>
      <c r="U19" s="193"/>
      <c r="V19" s="194"/>
      <c r="W19" s="665"/>
      <c r="X19" s="670" t="s">
        <v>46</v>
      </c>
      <c r="Y19" s="204" t="s">
        <v>127</v>
      </c>
      <c r="Z19" s="192" t="s">
        <v>90</v>
      </c>
      <c r="AA19" s="212" t="s">
        <v>127</v>
      </c>
      <c r="AB19" s="674"/>
      <c r="AC19" s="660"/>
      <c r="AD19" s="196" t="s">
        <v>244</v>
      </c>
    </row>
    <row r="20" spans="1:30" ht="45" x14ac:dyDescent="0.25">
      <c r="A20" s="204"/>
      <c r="B20" s="192"/>
      <c r="C20" s="192" t="s">
        <v>525</v>
      </c>
      <c r="D20" s="192"/>
      <c r="E20" s="192" t="s">
        <v>526</v>
      </c>
      <c r="F20" s="192"/>
      <c r="G20" s="657" t="s">
        <v>527</v>
      </c>
      <c r="H20" s="664">
        <v>26510</v>
      </c>
      <c r="I20" s="193"/>
      <c r="J20" s="194">
        <v>23755.14</v>
      </c>
      <c r="K20" s="195">
        <v>0</v>
      </c>
      <c r="L20" s="193">
        <v>26510</v>
      </c>
      <c r="M20" s="193"/>
      <c r="N20" s="194">
        <v>24498.48</v>
      </c>
      <c r="O20" s="195">
        <v>2392.7800000000002</v>
      </c>
      <c r="P20" s="193">
        <v>30125</v>
      </c>
      <c r="Q20" s="193"/>
      <c r="R20" s="194">
        <v>25233.46</v>
      </c>
      <c r="S20" s="195">
        <v>0</v>
      </c>
      <c r="T20" s="308">
        <v>23000</v>
      </c>
      <c r="U20" s="308">
        <v>0</v>
      </c>
      <c r="V20" s="194"/>
      <c r="W20" s="665"/>
      <c r="X20" s="670" t="s">
        <v>46</v>
      </c>
      <c r="Y20" s="204" t="s">
        <v>127</v>
      </c>
      <c r="Z20" s="192" t="s">
        <v>90</v>
      </c>
      <c r="AA20" s="212" t="s">
        <v>127</v>
      </c>
      <c r="AB20" s="674"/>
      <c r="AC20" s="660"/>
      <c r="AD20" s="196" t="s">
        <v>146</v>
      </c>
    </row>
    <row r="21" spans="1:30" ht="75" x14ac:dyDescent="0.25">
      <c r="A21" s="204"/>
      <c r="B21" s="192"/>
      <c r="C21" s="192" t="s">
        <v>528</v>
      </c>
      <c r="D21" s="192"/>
      <c r="E21" s="192" t="s">
        <v>529</v>
      </c>
      <c r="F21" s="192"/>
      <c r="G21" s="657" t="s">
        <v>530</v>
      </c>
      <c r="H21" s="664">
        <v>3615</v>
      </c>
      <c r="I21" s="193"/>
      <c r="J21" s="194">
        <v>463.25</v>
      </c>
      <c r="K21" s="195">
        <v>0</v>
      </c>
      <c r="L21" s="193">
        <v>3615</v>
      </c>
      <c r="M21" s="193"/>
      <c r="N21" s="194">
        <v>1751.42</v>
      </c>
      <c r="O21" s="195">
        <v>0</v>
      </c>
      <c r="P21" s="193"/>
      <c r="Q21" s="193"/>
      <c r="R21" s="194"/>
      <c r="S21" s="195"/>
      <c r="T21" s="193">
        <v>0</v>
      </c>
      <c r="U21" s="193">
        <v>0</v>
      </c>
      <c r="V21" s="194"/>
      <c r="W21" s="665"/>
      <c r="X21" s="670" t="s">
        <v>46</v>
      </c>
      <c r="Y21" s="204" t="s">
        <v>127</v>
      </c>
      <c r="Z21" s="192" t="s">
        <v>110</v>
      </c>
      <c r="AA21" s="212" t="s">
        <v>170</v>
      </c>
      <c r="AB21" s="674"/>
      <c r="AC21" s="660"/>
      <c r="AD21" s="196" t="s">
        <v>146</v>
      </c>
    </row>
    <row r="22" spans="1:30" ht="75" x14ac:dyDescent="0.25">
      <c r="A22" s="204"/>
      <c r="B22" s="192"/>
      <c r="C22" s="192" t="s">
        <v>531</v>
      </c>
      <c r="D22" s="192"/>
      <c r="E22" s="192" t="s">
        <v>532</v>
      </c>
      <c r="F22" s="192"/>
      <c r="G22" s="657" t="s">
        <v>533</v>
      </c>
      <c r="H22" s="664"/>
      <c r="I22" s="193">
        <v>57100.92</v>
      </c>
      <c r="J22" s="194">
        <v>1542.49</v>
      </c>
      <c r="K22" s="195">
        <v>58643.409999999996</v>
      </c>
      <c r="L22" s="193"/>
      <c r="M22" s="193"/>
      <c r="N22" s="193"/>
      <c r="O22" s="193"/>
      <c r="P22" s="193"/>
      <c r="Q22" s="193"/>
      <c r="R22" s="193"/>
      <c r="S22" s="193"/>
      <c r="T22" s="193"/>
      <c r="U22" s="193"/>
      <c r="V22" s="193"/>
      <c r="W22" s="666"/>
      <c r="X22" s="670"/>
      <c r="Y22" s="204" t="s">
        <v>127</v>
      </c>
      <c r="Z22" s="192" t="s">
        <v>170</v>
      </c>
      <c r="AA22" s="212" t="s">
        <v>170</v>
      </c>
      <c r="AB22" s="674"/>
      <c r="AC22" s="660"/>
      <c r="AD22" s="196" t="s">
        <v>146</v>
      </c>
    </row>
    <row r="23" spans="1:30" ht="75.75" thickBot="1" x14ac:dyDescent="0.3">
      <c r="A23" s="205"/>
      <c r="B23" s="206"/>
      <c r="C23" s="206" t="s">
        <v>534</v>
      </c>
      <c r="D23" s="206"/>
      <c r="E23" s="206" t="s">
        <v>535</v>
      </c>
      <c r="F23" s="206"/>
      <c r="G23" s="658" t="s">
        <v>536</v>
      </c>
      <c r="H23" s="667">
        <v>57100.92</v>
      </c>
      <c r="I23" s="207"/>
      <c r="J23" s="208">
        <v>57100.92</v>
      </c>
      <c r="K23" s="209">
        <v>0</v>
      </c>
      <c r="L23" s="207"/>
      <c r="M23" s="207"/>
      <c r="N23" s="207"/>
      <c r="O23" s="207"/>
      <c r="P23" s="207"/>
      <c r="Q23" s="207"/>
      <c r="R23" s="207"/>
      <c r="S23" s="207"/>
      <c r="T23" s="207"/>
      <c r="U23" s="207"/>
      <c r="V23" s="207"/>
      <c r="W23" s="668"/>
      <c r="X23" s="671"/>
      <c r="Y23" s="205" t="s">
        <v>127</v>
      </c>
      <c r="Z23" s="206" t="s">
        <v>170</v>
      </c>
      <c r="AA23" s="213" t="s">
        <v>170</v>
      </c>
      <c r="AB23" s="675"/>
      <c r="AC23" s="661"/>
      <c r="AD23" s="210" t="s">
        <v>146</v>
      </c>
    </row>
    <row r="24" spans="1:30" ht="13.5" customHeight="1" x14ac:dyDescent="0.25"/>
    <row r="25" spans="1:30" ht="13.5" customHeight="1" x14ac:dyDescent="0.25"/>
    <row r="26" spans="1:30" ht="13.5" customHeight="1" x14ac:dyDescent="0.25"/>
    <row r="27" spans="1:30" ht="13.5" customHeight="1" x14ac:dyDescent="0.25"/>
    <row r="28" spans="1:30" ht="13.5" customHeight="1" x14ac:dyDescent="0.25"/>
    <row r="29" spans="1:30" ht="13.5" customHeight="1" x14ac:dyDescent="0.25"/>
    <row r="30" spans="1:30" ht="13.5" customHeight="1" x14ac:dyDescent="0.25"/>
    <row r="31" spans="1:30" ht="13.5" customHeight="1" x14ac:dyDescent="0.25"/>
    <row r="32" spans="1:30" ht="13.5" customHeight="1" x14ac:dyDescent="0.25"/>
    <row r="33" ht="13.5" customHeight="1" x14ac:dyDescent="0.25"/>
    <row r="34" ht="13.5" customHeight="1" x14ac:dyDescent="0.25"/>
    <row r="35" ht="13.5" customHeight="1" x14ac:dyDescent="0.25"/>
    <row r="36" ht="13.5" customHeight="1" x14ac:dyDescent="0.25"/>
    <row r="37" ht="13.5" customHeight="1" x14ac:dyDescent="0.25"/>
    <row r="38" ht="13.5" customHeight="1" x14ac:dyDescent="0.25"/>
    <row r="39" ht="13.5" customHeight="1" x14ac:dyDescent="0.25"/>
    <row r="40" ht="13.5" customHeight="1" x14ac:dyDescent="0.25"/>
    <row r="41" ht="13.5" customHeight="1" x14ac:dyDescent="0.25"/>
    <row r="42" ht="13.5" customHeight="1" x14ac:dyDescent="0.25"/>
    <row r="43" ht="13.5" customHeight="1" x14ac:dyDescent="0.25"/>
    <row r="44" ht="13.5" customHeight="1" x14ac:dyDescent="0.25"/>
    <row r="45" ht="13.5" customHeight="1" x14ac:dyDescent="0.25"/>
    <row r="46" ht="13.5" customHeight="1" x14ac:dyDescent="0.25"/>
    <row r="47" ht="13.5" customHeight="1" x14ac:dyDescent="0.25"/>
    <row r="48" ht="13.5" customHeight="1" x14ac:dyDescent="0.25"/>
    <row r="49" ht="13.5" customHeight="1" x14ac:dyDescent="0.25"/>
    <row r="50" ht="13.5" customHeight="1" x14ac:dyDescent="0.25"/>
    <row r="51" ht="13.5" customHeight="1" x14ac:dyDescent="0.25"/>
    <row r="52" ht="13.5" customHeight="1" x14ac:dyDescent="0.25"/>
    <row r="53" ht="13.5" customHeight="1" x14ac:dyDescent="0.25"/>
    <row r="54" ht="13.5" customHeight="1" x14ac:dyDescent="0.25"/>
    <row r="55" ht="13.5" customHeight="1" x14ac:dyDescent="0.25"/>
    <row r="56" ht="13.5" customHeight="1" x14ac:dyDescent="0.25"/>
    <row r="57" ht="13.5" customHeight="1" x14ac:dyDescent="0.25"/>
    <row r="58" ht="13.5" customHeight="1" x14ac:dyDescent="0.25"/>
    <row r="59" ht="13.5" customHeight="1" x14ac:dyDescent="0.25"/>
    <row r="60" ht="13.5" customHeight="1" x14ac:dyDescent="0.25"/>
    <row r="61" ht="13.5" customHeight="1" x14ac:dyDescent="0.25"/>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13.5" customHeight="1" x14ac:dyDescent="0.25"/>
    <row r="142" ht="13.5" customHeight="1" x14ac:dyDescent="0.25"/>
    <row r="143" ht="13.5" customHeight="1" x14ac:dyDescent="0.25"/>
    <row r="144" ht="13.5" customHeight="1" x14ac:dyDescent="0.25"/>
    <row r="145" ht="13.5" customHeight="1" x14ac:dyDescent="0.25"/>
    <row r="146" ht="13.5" customHeight="1" x14ac:dyDescent="0.25"/>
    <row r="147" ht="13.5" customHeight="1" x14ac:dyDescent="0.25"/>
    <row r="148" ht="13.5" customHeight="1" x14ac:dyDescent="0.25"/>
    <row r="149" ht="13.5" customHeight="1" x14ac:dyDescent="0.25"/>
    <row r="150" ht="13.5" customHeight="1" x14ac:dyDescent="0.25"/>
    <row r="151" ht="13.5" customHeight="1" x14ac:dyDescent="0.25"/>
    <row r="152" ht="13.5" customHeight="1" x14ac:dyDescent="0.25"/>
    <row r="153" ht="13.5" customHeight="1" x14ac:dyDescent="0.25"/>
    <row r="154" ht="13.5" customHeight="1" x14ac:dyDescent="0.25"/>
    <row r="155" ht="13.5" customHeight="1" x14ac:dyDescent="0.25"/>
    <row r="156" ht="13.5" customHeight="1" x14ac:dyDescent="0.25"/>
    <row r="157" ht="13.5" customHeight="1" x14ac:dyDescent="0.25"/>
    <row r="158" ht="13.5" customHeight="1" x14ac:dyDescent="0.25"/>
    <row r="159" ht="13.5" customHeight="1" x14ac:dyDescent="0.25"/>
    <row r="160" ht="13.5" customHeight="1" x14ac:dyDescent="0.25"/>
    <row r="161" ht="13.5" customHeight="1" x14ac:dyDescent="0.25"/>
    <row r="162" ht="13.5" customHeight="1" x14ac:dyDescent="0.25"/>
    <row r="163" ht="13.5" customHeight="1" x14ac:dyDescent="0.25"/>
    <row r="164" ht="13.5" customHeight="1" x14ac:dyDescent="0.25"/>
    <row r="165" ht="13.5" customHeight="1" x14ac:dyDescent="0.25"/>
    <row r="166" ht="13.5" customHeight="1" x14ac:dyDescent="0.25"/>
    <row r="167" ht="13.5" customHeight="1" x14ac:dyDescent="0.25"/>
    <row r="168" ht="13.5" customHeight="1" x14ac:dyDescent="0.25"/>
    <row r="169" ht="13.5" customHeight="1" x14ac:dyDescent="0.25"/>
    <row r="170" ht="13.5" customHeight="1" x14ac:dyDescent="0.25"/>
    <row r="171" ht="13.5" customHeight="1" x14ac:dyDescent="0.25"/>
    <row r="172" ht="13.5" customHeight="1" x14ac:dyDescent="0.25"/>
    <row r="173" ht="13.5" customHeight="1" x14ac:dyDescent="0.25"/>
    <row r="174" ht="13.5" customHeight="1" x14ac:dyDescent="0.25"/>
    <row r="175" ht="13.5" customHeight="1" x14ac:dyDescent="0.25"/>
    <row r="176" ht="13.5" customHeight="1" x14ac:dyDescent="0.25"/>
    <row r="177" ht="13.5" customHeight="1" x14ac:dyDescent="0.25"/>
    <row r="178" ht="13.5" customHeight="1" x14ac:dyDescent="0.25"/>
    <row r="179" ht="13.5" customHeight="1" x14ac:dyDescent="0.25"/>
    <row r="180" ht="13.5" customHeight="1" x14ac:dyDescent="0.25"/>
    <row r="181" ht="13.5" customHeight="1" x14ac:dyDescent="0.25"/>
    <row r="182" ht="13.5" customHeight="1" x14ac:dyDescent="0.25"/>
    <row r="183" ht="13.5" customHeight="1" x14ac:dyDescent="0.25"/>
    <row r="184" ht="13.5" customHeight="1" x14ac:dyDescent="0.25"/>
    <row r="185" ht="13.5" customHeight="1" x14ac:dyDescent="0.25"/>
    <row r="186" ht="13.5" customHeight="1" x14ac:dyDescent="0.25"/>
    <row r="187" ht="13.5" customHeight="1" x14ac:dyDescent="0.25"/>
    <row r="188" ht="13.5" customHeight="1" x14ac:dyDescent="0.25"/>
    <row r="189" ht="13.5" customHeight="1" x14ac:dyDescent="0.25"/>
    <row r="190" ht="13.5" customHeight="1" x14ac:dyDescent="0.25"/>
    <row r="191" ht="13.5" customHeight="1" x14ac:dyDescent="0.25"/>
    <row r="192" ht="13.5" customHeight="1" x14ac:dyDescent="0.25"/>
    <row r="193" ht="13.5" customHeight="1" x14ac:dyDescent="0.25"/>
    <row r="194" ht="13.5" customHeight="1" x14ac:dyDescent="0.25"/>
    <row r="195" ht="13.5" customHeight="1" x14ac:dyDescent="0.25"/>
    <row r="196" ht="13.5" customHeight="1" x14ac:dyDescent="0.25"/>
    <row r="197" ht="13.5" customHeight="1" x14ac:dyDescent="0.25"/>
    <row r="198" ht="13.5" customHeight="1" x14ac:dyDescent="0.25"/>
    <row r="199" ht="13.5" customHeight="1" x14ac:dyDescent="0.25"/>
    <row r="200" ht="13.5" customHeight="1" x14ac:dyDescent="0.25"/>
    <row r="201" ht="13.5" customHeight="1" x14ac:dyDescent="0.25"/>
    <row r="202" ht="13.5" customHeight="1" x14ac:dyDescent="0.25"/>
    <row r="203" ht="13.5" customHeight="1" x14ac:dyDescent="0.25"/>
    <row r="204" ht="13.5" customHeight="1" x14ac:dyDescent="0.25"/>
    <row r="205" ht="13.5" customHeight="1" x14ac:dyDescent="0.25"/>
    <row r="206" ht="13.5" customHeight="1" x14ac:dyDescent="0.25"/>
    <row r="207" ht="13.5" customHeight="1" x14ac:dyDescent="0.25"/>
    <row r="208" ht="13.5" customHeight="1" x14ac:dyDescent="0.25"/>
    <row r="209" ht="13.5" customHeight="1" x14ac:dyDescent="0.25"/>
    <row r="210" ht="13.5" customHeight="1" x14ac:dyDescent="0.25"/>
    <row r="211" ht="13.5" customHeight="1" x14ac:dyDescent="0.25"/>
    <row r="212" ht="13.5" customHeight="1" x14ac:dyDescent="0.25"/>
    <row r="213" ht="13.5" customHeight="1" x14ac:dyDescent="0.25"/>
    <row r="214" ht="13.5" customHeight="1" x14ac:dyDescent="0.25"/>
    <row r="215" ht="13.5" customHeight="1" x14ac:dyDescent="0.25"/>
    <row r="216" ht="13.5" customHeight="1" x14ac:dyDescent="0.25"/>
    <row r="217" ht="13.5" customHeight="1" x14ac:dyDescent="0.25"/>
    <row r="218" ht="13.5" customHeight="1" x14ac:dyDescent="0.25"/>
    <row r="219" ht="13.5" customHeight="1" x14ac:dyDescent="0.25"/>
    <row r="220" ht="13.5" customHeight="1" x14ac:dyDescent="0.25"/>
    <row r="221" ht="13.5" customHeight="1" x14ac:dyDescent="0.25"/>
    <row r="222" ht="13.5" customHeight="1" x14ac:dyDescent="0.25"/>
    <row r="223" ht="13.5" customHeight="1" x14ac:dyDescent="0.25"/>
    <row r="224" ht="13.5" customHeight="1" x14ac:dyDescent="0.25"/>
    <row r="225" ht="13.5" customHeight="1" x14ac:dyDescent="0.25"/>
    <row r="226" ht="13.5" customHeight="1" x14ac:dyDescent="0.25"/>
    <row r="227" ht="13.5" customHeight="1" x14ac:dyDescent="0.25"/>
    <row r="228" ht="13.5" customHeight="1" x14ac:dyDescent="0.25"/>
    <row r="229" ht="13.5" customHeight="1" x14ac:dyDescent="0.25"/>
    <row r="230" ht="13.5" customHeight="1" x14ac:dyDescent="0.25"/>
    <row r="231" ht="13.5" customHeight="1" x14ac:dyDescent="0.25"/>
    <row r="232" ht="13.5" customHeight="1" x14ac:dyDescent="0.25"/>
    <row r="233" ht="13.5" customHeight="1" x14ac:dyDescent="0.25"/>
    <row r="234" ht="13.5" customHeight="1" x14ac:dyDescent="0.25"/>
    <row r="235" ht="13.5" customHeight="1" x14ac:dyDescent="0.25"/>
    <row r="236" ht="13.5" customHeight="1" x14ac:dyDescent="0.25"/>
    <row r="237" ht="13.5" customHeight="1" x14ac:dyDescent="0.25"/>
    <row r="238" ht="13.5" customHeight="1" x14ac:dyDescent="0.25"/>
    <row r="239" ht="13.5" customHeight="1" x14ac:dyDescent="0.25"/>
    <row r="240"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row r="249" ht="13.5" customHeight="1" x14ac:dyDescent="0.25"/>
    <row r="250" ht="13.5" customHeight="1" x14ac:dyDescent="0.25"/>
    <row r="251" ht="13.5" customHeight="1" x14ac:dyDescent="0.25"/>
    <row r="252" ht="13.5" customHeight="1" x14ac:dyDescent="0.25"/>
    <row r="253" ht="13.5" customHeight="1" x14ac:dyDescent="0.25"/>
    <row r="254" ht="13.5" customHeight="1" x14ac:dyDescent="0.25"/>
    <row r="255" ht="13.5" customHeight="1" x14ac:dyDescent="0.25"/>
    <row r="256" ht="13.5" customHeight="1" x14ac:dyDescent="0.25"/>
    <row r="257" ht="13.5" customHeight="1" x14ac:dyDescent="0.25"/>
    <row r="258" ht="13.5" customHeight="1" x14ac:dyDescent="0.25"/>
    <row r="259" ht="13.5" customHeight="1" x14ac:dyDescent="0.25"/>
    <row r="260" ht="13.5" customHeight="1" x14ac:dyDescent="0.25"/>
    <row r="261" ht="13.5" customHeight="1" x14ac:dyDescent="0.25"/>
    <row r="262" ht="13.5" customHeight="1" x14ac:dyDescent="0.25"/>
    <row r="263" ht="13.5" customHeight="1" x14ac:dyDescent="0.25"/>
    <row r="264" ht="13.5" customHeight="1" x14ac:dyDescent="0.25"/>
    <row r="265" ht="13.5" customHeight="1" x14ac:dyDescent="0.25"/>
    <row r="266" ht="13.5" customHeight="1" x14ac:dyDescent="0.25"/>
    <row r="267" ht="13.5" customHeight="1" x14ac:dyDescent="0.25"/>
    <row r="268" ht="13.5" customHeight="1" x14ac:dyDescent="0.25"/>
    <row r="269" ht="13.5" customHeight="1" x14ac:dyDescent="0.25"/>
    <row r="270" ht="13.5" customHeight="1" x14ac:dyDescent="0.25"/>
    <row r="271" ht="13.5" customHeight="1" x14ac:dyDescent="0.25"/>
    <row r="272" ht="13.5" customHeight="1" x14ac:dyDescent="0.25"/>
    <row r="273" ht="13.5" customHeight="1" x14ac:dyDescent="0.25"/>
    <row r="274" ht="13.5" customHeight="1" x14ac:dyDescent="0.25"/>
    <row r="275" ht="13.5" customHeight="1" x14ac:dyDescent="0.25"/>
    <row r="276" ht="13.5" customHeight="1" x14ac:dyDescent="0.25"/>
    <row r="277" ht="13.5" customHeight="1" x14ac:dyDescent="0.25"/>
    <row r="278" ht="13.5" customHeight="1" x14ac:dyDescent="0.25"/>
    <row r="279" ht="13.5" customHeight="1" x14ac:dyDescent="0.25"/>
    <row r="280" ht="13.5" customHeight="1" x14ac:dyDescent="0.25"/>
    <row r="281" ht="13.5" customHeight="1" x14ac:dyDescent="0.25"/>
    <row r="282" ht="13.5" customHeight="1" x14ac:dyDescent="0.25"/>
    <row r="283" ht="13.5" customHeight="1" x14ac:dyDescent="0.25"/>
    <row r="284" ht="13.5" customHeight="1" x14ac:dyDescent="0.25"/>
    <row r="285" ht="13.5" customHeight="1" x14ac:dyDescent="0.25"/>
    <row r="286" ht="13.5" customHeight="1" x14ac:dyDescent="0.25"/>
    <row r="287" ht="13.5" customHeight="1" x14ac:dyDescent="0.25"/>
    <row r="288" ht="13.5" customHeight="1" x14ac:dyDescent="0.25"/>
    <row r="289" ht="13.5" customHeight="1" x14ac:dyDescent="0.25"/>
    <row r="290" ht="13.5" customHeight="1" x14ac:dyDescent="0.25"/>
    <row r="291" ht="13.5" customHeight="1" x14ac:dyDescent="0.25"/>
    <row r="292" ht="13.5" customHeight="1" x14ac:dyDescent="0.25"/>
    <row r="293" ht="13.5" customHeight="1" x14ac:dyDescent="0.25"/>
    <row r="294" ht="13.5" customHeight="1" x14ac:dyDescent="0.25"/>
    <row r="295" ht="13.5" customHeight="1" x14ac:dyDescent="0.25"/>
    <row r="296" ht="13.5" customHeight="1" x14ac:dyDescent="0.25"/>
    <row r="297" ht="13.5" customHeight="1" x14ac:dyDescent="0.25"/>
    <row r="298" ht="13.5" customHeight="1" x14ac:dyDescent="0.25"/>
    <row r="299" ht="13.5" customHeight="1" x14ac:dyDescent="0.25"/>
    <row r="300" ht="13.5" customHeight="1" x14ac:dyDescent="0.25"/>
    <row r="301" ht="13.5" customHeight="1" x14ac:dyDescent="0.25"/>
    <row r="302" ht="13.5" customHeight="1" x14ac:dyDescent="0.25"/>
    <row r="303" ht="13.5" customHeight="1" x14ac:dyDescent="0.25"/>
    <row r="304" ht="13.5" customHeight="1" x14ac:dyDescent="0.25"/>
    <row r="305" ht="13.5" customHeight="1" x14ac:dyDescent="0.25"/>
    <row r="306" ht="13.5" customHeight="1" x14ac:dyDescent="0.25"/>
    <row r="307" ht="13.5" customHeight="1" x14ac:dyDescent="0.25"/>
    <row r="308" ht="13.5" customHeight="1" x14ac:dyDescent="0.25"/>
    <row r="309" ht="13.5" customHeight="1" x14ac:dyDescent="0.25"/>
    <row r="310" ht="13.5" customHeight="1" x14ac:dyDescent="0.25"/>
    <row r="311" ht="13.5" customHeight="1" x14ac:dyDescent="0.25"/>
    <row r="312" ht="13.5" customHeight="1" x14ac:dyDescent="0.25"/>
    <row r="313" ht="13.5" customHeight="1" x14ac:dyDescent="0.25"/>
    <row r="314" ht="13.5" customHeight="1" x14ac:dyDescent="0.25"/>
    <row r="315" ht="13.5" customHeight="1" x14ac:dyDescent="0.25"/>
    <row r="316" ht="13.5" customHeight="1" x14ac:dyDescent="0.25"/>
    <row r="317" ht="13.5" customHeight="1" x14ac:dyDescent="0.25"/>
    <row r="318" ht="13.5" customHeight="1" x14ac:dyDescent="0.25"/>
    <row r="319" ht="13.5" customHeight="1" x14ac:dyDescent="0.25"/>
    <row r="320" ht="13.5" customHeight="1" x14ac:dyDescent="0.25"/>
    <row r="321" ht="13.5" customHeight="1" x14ac:dyDescent="0.25"/>
    <row r="322" ht="13.5" customHeight="1" x14ac:dyDescent="0.25"/>
    <row r="323" ht="13.5" customHeight="1" x14ac:dyDescent="0.25"/>
    <row r="324" ht="13.5" customHeight="1" x14ac:dyDescent="0.25"/>
    <row r="325" ht="13.5" customHeight="1" x14ac:dyDescent="0.25"/>
    <row r="326" ht="13.5" customHeight="1" x14ac:dyDescent="0.25"/>
    <row r="327" ht="13.5" customHeight="1" x14ac:dyDescent="0.25"/>
    <row r="328" ht="13.5" customHeight="1" x14ac:dyDescent="0.25"/>
    <row r="329" ht="13.5" customHeight="1" x14ac:dyDescent="0.25"/>
    <row r="330" ht="13.5" customHeight="1" x14ac:dyDescent="0.25"/>
    <row r="331" ht="13.5" customHeight="1" x14ac:dyDescent="0.25"/>
    <row r="332" ht="13.5" customHeight="1" x14ac:dyDescent="0.25"/>
    <row r="333" ht="13.5" customHeight="1" x14ac:dyDescent="0.25"/>
    <row r="334" ht="13.5" customHeight="1" x14ac:dyDescent="0.25"/>
    <row r="335" ht="13.5" customHeight="1" x14ac:dyDescent="0.25"/>
    <row r="336" ht="13.5" customHeight="1" x14ac:dyDescent="0.25"/>
    <row r="337" ht="13.5" customHeight="1" x14ac:dyDescent="0.25"/>
    <row r="338" ht="13.5" customHeight="1" x14ac:dyDescent="0.25"/>
    <row r="339" ht="13.5" customHeight="1" x14ac:dyDescent="0.25"/>
    <row r="340" ht="13.5" customHeight="1" x14ac:dyDescent="0.25"/>
    <row r="341" ht="13.5" customHeight="1" x14ac:dyDescent="0.25"/>
    <row r="342" ht="13.5" customHeight="1" x14ac:dyDescent="0.25"/>
    <row r="343" ht="13.5" customHeight="1" x14ac:dyDescent="0.25"/>
    <row r="344" ht="13.5" customHeight="1" x14ac:dyDescent="0.25"/>
    <row r="345" ht="13.5" customHeight="1" x14ac:dyDescent="0.25"/>
    <row r="346" ht="13.5" customHeight="1" x14ac:dyDescent="0.25"/>
    <row r="347" ht="13.5" customHeight="1" x14ac:dyDescent="0.25"/>
    <row r="348" ht="13.5" customHeight="1" x14ac:dyDescent="0.25"/>
    <row r="349" ht="13.5" customHeight="1" x14ac:dyDescent="0.25"/>
    <row r="350" ht="13.5" customHeight="1" x14ac:dyDescent="0.25"/>
    <row r="351" ht="13.5" customHeight="1" x14ac:dyDescent="0.25"/>
    <row r="352" ht="13.5" customHeight="1" x14ac:dyDescent="0.25"/>
    <row r="353" ht="13.5" customHeight="1" x14ac:dyDescent="0.25"/>
    <row r="354" ht="13.5" customHeight="1" x14ac:dyDescent="0.25"/>
    <row r="355" ht="13.5" customHeight="1" x14ac:dyDescent="0.25"/>
    <row r="356" ht="13.5" customHeight="1" x14ac:dyDescent="0.25"/>
    <row r="357" ht="13.5" customHeight="1" x14ac:dyDescent="0.25"/>
    <row r="358" ht="13.5" customHeight="1" x14ac:dyDescent="0.25"/>
    <row r="359" ht="13.5" customHeight="1" x14ac:dyDescent="0.25"/>
    <row r="360" ht="13.5" customHeight="1" x14ac:dyDescent="0.25"/>
    <row r="361" ht="13.5" customHeight="1" x14ac:dyDescent="0.25"/>
    <row r="362" ht="13.5" customHeight="1" x14ac:dyDescent="0.25"/>
    <row r="363" ht="13.5" customHeight="1" x14ac:dyDescent="0.25"/>
    <row r="364" ht="13.5" customHeight="1" x14ac:dyDescent="0.25"/>
    <row r="365" ht="13.5" customHeight="1" x14ac:dyDescent="0.25"/>
    <row r="366" ht="13.5" customHeight="1" x14ac:dyDescent="0.25"/>
    <row r="367" ht="13.5" customHeight="1" x14ac:dyDescent="0.25"/>
    <row r="368" ht="13.5" customHeight="1" x14ac:dyDescent="0.25"/>
    <row r="369" ht="13.5" customHeight="1" x14ac:dyDescent="0.25"/>
    <row r="370" ht="13.5" customHeight="1" x14ac:dyDescent="0.25"/>
    <row r="371" ht="13.5" customHeight="1" x14ac:dyDescent="0.25"/>
    <row r="372" ht="13.5" customHeight="1" x14ac:dyDescent="0.25"/>
    <row r="373" ht="13.5" customHeight="1" x14ac:dyDescent="0.25"/>
    <row r="374" ht="13.5" customHeight="1" x14ac:dyDescent="0.25"/>
    <row r="375" ht="13.5" customHeight="1" x14ac:dyDescent="0.25"/>
    <row r="376" ht="13.5" customHeight="1" x14ac:dyDescent="0.25"/>
    <row r="377" ht="13.5" customHeight="1" x14ac:dyDescent="0.25"/>
    <row r="378" ht="13.5" customHeight="1" x14ac:dyDescent="0.25"/>
    <row r="379" ht="13.5" customHeight="1" x14ac:dyDescent="0.25"/>
    <row r="380" ht="13.5" customHeight="1" x14ac:dyDescent="0.25"/>
    <row r="381" ht="13.5" customHeight="1" x14ac:dyDescent="0.25"/>
    <row r="382" ht="13.5" customHeight="1" x14ac:dyDescent="0.25"/>
    <row r="383" ht="13.5" customHeight="1" x14ac:dyDescent="0.25"/>
    <row r="384" ht="13.5" customHeight="1" x14ac:dyDescent="0.25"/>
    <row r="385" ht="13.5" customHeight="1" x14ac:dyDescent="0.25"/>
    <row r="386" ht="13.5" customHeight="1" x14ac:dyDescent="0.25"/>
    <row r="387" ht="13.5" customHeight="1" x14ac:dyDescent="0.25"/>
    <row r="388" ht="13.5" customHeight="1" x14ac:dyDescent="0.25"/>
    <row r="389" ht="13.5" customHeight="1" x14ac:dyDescent="0.25"/>
    <row r="390" ht="13.5" customHeight="1" x14ac:dyDescent="0.25"/>
    <row r="391" ht="13.5" customHeight="1" x14ac:dyDescent="0.25"/>
    <row r="392" ht="13.5" customHeight="1" x14ac:dyDescent="0.25"/>
    <row r="393" ht="13.5" customHeight="1" x14ac:dyDescent="0.25"/>
    <row r="394" ht="13.5" customHeight="1" x14ac:dyDescent="0.25"/>
    <row r="395" ht="13.5" customHeight="1" x14ac:dyDescent="0.25"/>
    <row r="396" ht="13.5" customHeight="1" x14ac:dyDescent="0.25"/>
    <row r="397" ht="13.5" customHeight="1" x14ac:dyDescent="0.25"/>
    <row r="398" ht="13.5" customHeight="1" x14ac:dyDescent="0.25"/>
    <row r="399" ht="13.5" customHeight="1" x14ac:dyDescent="0.25"/>
    <row r="400" ht="13.5" customHeight="1" x14ac:dyDescent="0.25"/>
    <row r="401" ht="13.5" customHeight="1" x14ac:dyDescent="0.25"/>
    <row r="402" ht="13.5" customHeight="1" x14ac:dyDescent="0.25"/>
    <row r="403" ht="13.5" customHeight="1" x14ac:dyDescent="0.25"/>
    <row r="404" ht="13.5" customHeight="1" x14ac:dyDescent="0.25"/>
    <row r="405" ht="13.5" customHeight="1" x14ac:dyDescent="0.25"/>
    <row r="406" ht="13.5" customHeight="1" x14ac:dyDescent="0.25"/>
    <row r="407" ht="13.5" customHeight="1" x14ac:dyDescent="0.25"/>
    <row r="408" ht="13.5" customHeight="1" x14ac:dyDescent="0.25"/>
    <row r="409" ht="13.5" customHeight="1" x14ac:dyDescent="0.25"/>
    <row r="410" ht="13.5" customHeight="1" x14ac:dyDescent="0.25"/>
    <row r="411" ht="13.5" customHeight="1" x14ac:dyDescent="0.25"/>
    <row r="412" ht="13.5" customHeight="1" x14ac:dyDescent="0.25"/>
    <row r="413" ht="13.5" customHeight="1" x14ac:dyDescent="0.25"/>
    <row r="414" ht="13.5" customHeight="1" x14ac:dyDescent="0.25"/>
    <row r="415" ht="13.5" customHeight="1" x14ac:dyDescent="0.25"/>
    <row r="416" ht="13.5" customHeight="1" x14ac:dyDescent="0.25"/>
    <row r="417" ht="13.5" customHeight="1" x14ac:dyDescent="0.25"/>
    <row r="418" ht="13.5" customHeight="1" x14ac:dyDescent="0.25"/>
    <row r="419" ht="13.5" customHeight="1" x14ac:dyDescent="0.25"/>
    <row r="420" ht="13.5" customHeight="1" x14ac:dyDescent="0.25"/>
    <row r="421" ht="13.5" customHeight="1" x14ac:dyDescent="0.25"/>
    <row r="422" ht="13.5" customHeight="1" x14ac:dyDescent="0.25"/>
    <row r="423" ht="13.5" customHeight="1" x14ac:dyDescent="0.25"/>
    <row r="424" ht="13.5" customHeight="1" x14ac:dyDescent="0.25"/>
    <row r="425" ht="13.5" customHeight="1" x14ac:dyDescent="0.25"/>
    <row r="426" ht="13.5" customHeight="1" x14ac:dyDescent="0.25"/>
    <row r="427" ht="13.5" customHeight="1" x14ac:dyDescent="0.25"/>
    <row r="428" ht="13.5" customHeight="1" x14ac:dyDescent="0.25"/>
    <row r="429" ht="13.5" customHeight="1" x14ac:dyDescent="0.25"/>
    <row r="430" ht="13.5" customHeight="1" x14ac:dyDescent="0.25"/>
    <row r="431" ht="13.5" customHeight="1" x14ac:dyDescent="0.25"/>
    <row r="432" ht="13.5" customHeight="1" x14ac:dyDescent="0.25"/>
    <row r="433" ht="13.5" customHeight="1" x14ac:dyDescent="0.25"/>
    <row r="434" ht="13.5" customHeight="1" x14ac:dyDescent="0.25"/>
    <row r="435" ht="13.5" customHeight="1" x14ac:dyDescent="0.25"/>
    <row r="436" ht="13.5" customHeight="1" x14ac:dyDescent="0.25"/>
    <row r="437" ht="13.5" customHeight="1" x14ac:dyDescent="0.25"/>
    <row r="438" ht="13.5" customHeight="1" x14ac:dyDescent="0.25"/>
    <row r="439" ht="13.5" customHeight="1" x14ac:dyDescent="0.25"/>
    <row r="440" ht="13.5" customHeight="1" x14ac:dyDescent="0.25"/>
    <row r="441" ht="13.5" customHeight="1" x14ac:dyDescent="0.25"/>
    <row r="442" ht="13.5" customHeight="1" x14ac:dyDescent="0.25"/>
    <row r="443" ht="13.5" customHeight="1" x14ac:dyDescent="0.25"/>
    <row r="444" ht="13.5" customHeight="1" x14ac:dyDescent="0.25"/>
    <row r="445" ht="13.5" customHeight="1" x14ac:dyDescent="0.25"/>
    <row r="446" ht="13.5" customHeight="1" x14ac:dyDescent="0.25"/>
    <row r="447" ht="13.5" customHeight="1" x14ac:dyDescent="0.25"/>
    <row r="448" ht="13.5" customHeight="1" x14ac:dyDescent="0.25"/>
    <row r="449" ht="13.5" customHeight="1" x14ac:dyDescent="0.25"/>
    <row r="450" ht="13.5" customHeight="1" x14ac:dyDescent="0.25"/>
    <row r="451" ht="13.5" customHeight="1" x14ac:dyDescent="0.25"/>
    <row r="452" ht="13.5" customHeight="1" x14ac:dyDescent="0.25"/>
    <row r="453" ht="13.5" customHeight="1" x14ac:dyDescent="0.25"/>
    <row r="454" ht="13.5" customHeight="1" x14ac:dyDescent="0.25"/>
    <row r="455" ht="13.5" customHeight="1" x14ac:dyDescent="0.25"/>
    <row r="456" ht="13.5" customHeight="1" x14ac:dyDescent="0.25"/>
    <row r="457" ht="13.5" customHeight="1" x14ac:dyDescent="0.25"/>
    <row r="458" ht="13.5" customHeight="1" x14ac:dyDescent="0.25"/>
    <row r="459" ht="13.5" customHeight="1" x14ac:dyDescent="0.25"/>
    <row r="460" ht="13.5" customHeight="1" x14ac:dyDescent="0.25"/>
    <row r="461" ht="13.5" customHeight="1" x14ac:dyDescent="0.25"/>
    <row r="462" ht="13.5" customHeight="1" x14ac:dyDescent="0.25"/>
    <row r="463" ht="13.5" customHeight="1" x14ac:dyDescent="0.25"/>
    <row r="464" ht="13.5" customHeight="1" x14ac:dyDescent="0.25"/>
    <row r="465" ht="13.5" customHeight="1" x14ac:dyDescent="0.25"/>
    <row r="466" ht="13.5" customHeight="1" x14ac:dyDescent="0.25"/>
    <row r="467" ht="13.5" customHeight="1" x14ac:dyDescent="0.25"/>
    <row r="468" ht="13.5" customHeight="1" x14ac:dyDescent="0.25"/>
    <row r="469" ht="13.5" customHeight="1" x14ac:dyDescent="0.25"/>
    <row r="470" ht="13.5" customHeight="1" x14ac:dyDescent="0.25"/>
    <row r="471" ht="13.5" customHeight="1" x14ac:dyDescent="0.25"/>
    <row r="472" ht="13.5" customHeight="1" x14ac:dyDescent="0.25"/>
    <row r="473" ht="13.5" customHeight="1" x14ac:dyDescent="0.25"/>
    <row r="474" ht="13.5" customHeight="1" x14ac:dyDescent="0.25"/>
    <row r="475" ht="13.5" customHeight="1" x14ac:dyDescent="0.25"/>
    <row r="476" ht="13.5" customHeight="1" x14ac:dyDescent="0.25"/>
    <row r="477" ht="13.5" customHeight="1" x14ac:dyDescent="0.25"/>
    <row r="478" ht="13.5" customHeight="1" x14ac:dyDescent="0.25"/>
    <row r="479" ht="13.5" customHeight="1" x14ac:dyDescent="0.25"/>
    <row r="480" ht="13.5" customHeight="1" x14ac:dyDescent="0.25"/>
    <row r="481" ht="13.5" customHeight="1" x14ac:dyDescent="0.25"/>
    <row r="482" ht="13.5" customHeight="1" x14ac:dyDescent="0.25"/>
    <row r="483" ht="13.5" customHeight="1" x14ac:dyDescent="0.25"/>
    <row r="484" ht="13.5" customHeight="1" x14ac:dyDescent="0.25"/>
    <row r="485" ht="13.5" customHeight="1" x14ac:dyDescent="0.25"/>
    <row r="486" ht="13.5" customHeight="1" x14ac:dyDescent="0.25"/>
    <row r="487" ht="13.5" customHeight="1" x14ac:dyDescent="0.25"/>
    <row r="488" ht="13.5" customHeight="1" x14ac:dyDescent="0.25"/>
    <row r="489" ht="13.5" customHeight="1" x14ac:dyDescent="0.25"/>
    <row r="490" ht="13.5" customHeight="1" x14ac:dyDescent="0.25"/>
    <row r="491" ht="13.5" customHeight="1" x14ac:dyDescent="0.25"/>
    <row r="492" ht="13.5" customHeight="1" x14ac:dyDescent="0.25"/>
    <row r="493" ht="13.5" customHeight="1" x14ac:dyDescent="0.25"/>
    <row r="494" ht="13.5" customHeight="1" x14ac:dyDescent="0.25"/>
    <row r="495" ht="13.5" customHeight="1" x14ac:dyDescent="0.25"/>
    <row r="496" ht="13.5" customHeight="1" x14ac:dyDescent="0.25"/>
    <row r="497" ht="13.5" customHeight="1" x14ac:dyDescent="0.25"/>
    <row r="498" ht="13.5" customHeight="1" x14ac:dyDescent="0.25"/>
    <row r="499" ht="13.5" customHeight="1" x14ac:dyDescent="0.25"/>
    <row r="500" ht="13.5" customHeight="1" x14ac:dyDescent="0.25"/>
    <row r="501" ht="13.5" customHeight="1" x14ac:dyDescent="0.25"/>
    <row r="502" ht="13.5" customHeight="1" x14ac:dyDescent="0.25"/>
    <row r="503" ht="13.5" customHeight="1" x14ac:dyDescent="0.25"/>
    <row r="504" ht="13.5" customHeight="1" x14ac:dyDescent="0.25"/>
    <row r="505" ht="13.5" customHeight="1" x14ac:dyDescent="0.25"/>
    <row r="506" ht="13.5" customHeight="1" x14ac:dyDescent="0.25"/>
    <row r="507" ht="13.5" customHeight="1" x14ac:dyDescent="0.25"/>
    <row r="508" ht="13.5" customHeight="1" x14ac:dyDescent="0.25"/>
    <row r="509" ht="13.5" customHeight="1" x14ac:dyDescent="0.25"/>
    <row r="510" ht="13.5" customHeight="1" x14ac:dyDescent="0.25"/>
    <row r="511" ht="13.5" customHeight="1" x14ac:dyDescent="0.25"/>
    <row r="512" ht="13.5" customHeight="1" x14ac:dyDescent="0.25"/>
    <row r="513" ht="13.5" customHeight="1" x14ac:dyDescent="0.25"/>
    <row r="514" ht="13.5" customHeight="1" x14ac:dyDescent="0.25"/>
    <row r="515" ht="13.5" customHeight="1" x14ac:dyDescent="0.25"/>
    <row r="516" ht="13.5" customHeight="1" x14ac:dyDescent="0.25"/>
    <row r="517" ht="13.5" customHeight="1" x14ac:dyDescent="0.25"/>
    <row r="518" ht="13.5" customHeight="1" x14ac:dyDescent="0.25"/>
    <row r="519" ht="13.5" customHeight="1" x14ac:dyDescent="0.25"/>
    <row r="520" ht="13.5" customHeight="1" x14ac:dyDescent="0.25"/>
    <row r="521" ht="13.5" customHeight="1" x14ac:dyDescent="0.25"/>
    <row r="522" ht="13.5" customHeight="1" x14ac:dyDescent="0.25"/>
    <row r="523" ht="13.5" customHeight="1" x14ac:dyDescent="0.25"/>
    <row r="524" ht="13.5" customHeight="1" x14ac:dyDescent="0.25"/>
    <row r="525" ht="13.5" customHeight="1" x14ac:dyDescent="0.25"/>
    <row r="526" ht="13.5" customHeight="1" x14ac:dyDescent="0.25"/>
    <row r="527" ht="13.5" customHeight="1" x14ac:dyDescent="0.25"/>
    <row r="528" ht="13.5" customHeight="1" x14ac:dyDescent="0.25"/>
    <row r="529" ht="13.5" customHeight="1" x14ac:dyDescent="0.25"/>
    <row r="530" ht="13.5" customHeight="1" x14ac:dyDescent="0.25"/>
    <row r="531" ht="13.5" customHeight="1" x14ac:dyDescent="0.25"/>
    <row r="532" ht="13.5" customHeight="1" x14ac:dyDescent="0.25"/>
    <row r="533" ht="13.5" customHeight="1" x14ac:dyDescent="0.25"/>
    <row r="534" ht="13.5" customHeight="1" x14ac:dyDescent="0.25"/>
    <row r="535" ht="13.5" customHeight="1" x14ac:dyDescent="0.25"/>
    <row r="536" ht="13.5" customHeight="1" x14ac:dyDescent="0.25"/>
    <row r="537" ht="13.5" customHeight="1" x14ac:dyDescent="0.25"/>
    <row r="538" ht="13.5" customHeight="1" x14ac:dyDescent="0.25"/>
    <row r="539" ht="13.5" customHeight="1" x14ac:dyDescent="0.25"/>
    <row r="540" ht="13.5" customHeight="1" x14ac:dyDescent="0.25"/>
    <row r="541" ht="13.5" customHeight="1" x14ac:dyDescent="0.25"/>
    <row r="542" ht="13.5" customHeight="1" x14ac:dyDescent="0.25"/>
    <row r="543" ht="13.5" customHeight="1" x14ac:dyDescent="0.25"/>
    <row r="544" ht="13.5" customHeight="1" x14ac:dyDescent="0.25"/>
    <row r="545" ht="13.5" customHeight="1" x14ac:dyDescent="0.25"/>
    <row r="546" ht="13.5" customHeight="1" x14ac:dyDescent="0.25"/>
    <row r="547" ht="13.5" customHeight="1" x14ac:dyDescent="0.25"/>
    <row r="548" ht="13.5" customHeight="1" x14ac:dyDescent="0.25"/>
    <row r="549" ht="13.5" customHeight="1" x14ac:dyDescent="0.25"/>
    <row r="550" ht="13.5" customHeight="1" x14ac:dyDescent="0.25"/>
    <row r="551" ht="13.5" customHeight="1" x14ac:dyDescent="0.25"/>
    <row r="552" ht="13.5" customHeight="1" x14ac:dyDescent="0.25"/>
    <row r="553" ht="13.5" customHeight="1" x14ac:dyDescent="0.25"/>
    <row r="554" ht="13.5" customHeight="1" x14ac:dyDescent="0.25"/>
    <row r="555" ht="13.5" customHeight="1" x14ac:dyDescent="0.25"/>
    <row r="556" ht="13.5" customHeight="1" x14ac:dyDescent="0.25"/>
    <row r="557" ht="13.5" customHeight="1" x14ac:dyDescent="0.25"/>
    <row r="558" ht="13.5" customHeight="1" x14ac:dyDescent="0.25"/>
    <row r="559" ht="13.5" customHeight="1" x14ac:dyDescent="0.25"/>
    <row r="560" ht="13.5" customHeight="1" x14ac:dyDescent="0.25"/>
    <row r="561" ht="13.5" customHeight="1" x14ac:dyDescent="0.25"/>
    <row r="562" ht="13.5" customHeight="1" x14ac:dyDescent="0.25"/>
    <row r="563" ht="13.5" customHeight="1" x14ac:dyDescent="0.25"/>
    <row r="564" ht="13.5" customHeight="1" x14ac:dyDescent="0.25"/>
    <row r="565" ht="13.5" customHeight="1" x14ac:dyDescent="0.25"/>
    <row r="566" ht="13.5" customHeight="1" x14ac:dyDescent="0.25"/>
    <row r="567" ht="13.5" customHeight="1" x14ac:dyDescent="0.25"/>
    <row r="568" ht="13.5" customHeight="1" x14ac:dyDescent="0.25"/>
    <row r="569" ht="13.5" customHeight="1" x14ac:dyDescent="0.25"/>
    <row r="570" ht="13.5" customHeight="1" x14ac:dyDescent="0.25"/>
    <row r="571" ht="13.5" customHeight="1" x14ac:dyDescent="0.25"/>
    <row r="572" ht="13.5" customHeight="1" x14ac:dyDescent="0.25"/>
    <row r="573" ht="13.5" customHeight="1" x14ac:dyDescent="0.25"/>
    <row r="574" ht="13.5" customHeight="1" x14ac:dyDescent="0.25"/>
    <row r="575" ht="13.5" customHeight="1" x14ac:dyDescent="0.25"/>
    <row r="576" ht="13.5" customHeight="1" x14ac:dyDescent="0.25"/>
    <row r="577" ht="13.5" customHeight="1" x14ac:dyDescent="0.25"/>
    <row r="578" ht="13.5" customHeight="1" x14ac:dyDescent="0.25"/>
    <row r="579" ht="13.5" customHeight="1" x14ac:dyDescent="0.25"/>
    <row r="580" ht="13.5" customHeight="1" x14ac:dyDescent="0.25"/>
    <row r="581" ht="13.5" customHeight="1" x14ac:dyDescent="0.25"/>
    <row r="582" ht="13.5" customHeight="1" x14ac:dyDescent="0.25"/>
    <row r="583" ht="13.5" customHeight="1" x14ac:dyDescent="0.25"/>
    <row r="584" ht="13.5" customHeight="1" x14ac:dyDescent="0.25"/>
    <row r="585" ht="13.5" customHeight="1" x14ac:dyDescent="0.25"/>
    <row r="586" ht="13.5" customHeight="1" x14ac:dyDescent="0.25"/>
    <row r="587" ht="13.5" customHeight="1" x14ac:dyDescent="0.25"/>
    <row r="588" ht="13.5" customHeight="1" x14ac:dyDescent="0.25"/>
    <row r="589" ht="13.5" customHeight="1" x14ac:dyDescent="0.25"/>
    <row r="590" ht="13.5" customHeight="1" x14ac:dyDescent="0.25"/>
    <row r="591" ht="13.5" customHeight="1" x14ac:dyDescent="0.25"/>
    <row r="592" ht="13.5" customHeight="1" x14ac:dyDescent="0.25"/>
    <row r="593" ht="13.5" customHeight="1" x14ac:dyDescent="0.25"/>
    <row r="594" ht="13.5" customHeight="1" x14ac:dyDescent="0.25"/>
    <row r="595" ht="13.5" customHeight="1" x14ac:dyDescent="0.25"/>
    <row r="596" ht="13.5" customHeight="1" x14ac:dyDescent="0.25"/>
    <row r="597" ht="13.5" customHeight="1" x14ac:dyDescent="0.25"/>
    <row r="598" ht="13.5" customHeight="1" x14ac:dyDescent="0.25"/>
    <row r="599" ht="13.5" customHeight="1" x14ac:dyDescent="0.25"/>
    <row r="600" ht="13.5" customHeight="1" x14ac:dyDescent="0.25"/>
    <row r="601" ht="13.5" customHeight="1" x14ac:dyDescent="0.25"/>
    <row r="602" ht="13.5" customHeight="1" x14ac:dyDescent="0.25"/>
    <row r="603" ht="13.5" customHeight="1" x14ac:dyDescent="0.25"/>
    <row r="604" ht="13.5" customHeight="1" x14ac:dyDescent="0.25"/>
    <row r="605" ht="13.5" customHeight="1" x14ac:dyDescent="0.25"/>
    <row r="606" ht="13.5" customHeight="1" x14ac:dyDescent="0.25"/>
    <row r="607" ht="13.5" customHeight="1" x14ac:dyDescent="0.25"/>
    <row r="608" ht="13.5" customHeight="1" x14ac:dyDescent="0.25"/>
    <row r="609" ht="13.5" customHeight="1" x14ac:dyDescent="0.25"/>
    <row r="610" ht="13.5" customHeight="1" x14ac:dyDescent="0.25"/>
    <row r="611" ht="13.5" customHeight="1" x14ac:dyDescent="0.25"/>
    <row r="612" ht="13.5" customHeight="1" x14ac:dyDescent="0.25"/>
    <row r="613" ht="13.5" customHeight="1" x14ac:dyDescent="0.25"/>
    <row r="614" ht="13.5" customHeight="1" x14ac:dyDescent="0.25"/>
    <row r="615" ht="13.5" customHeight="1" x14ac:dyDescent="0.25"/>
    <row r="616" ht="13.5" customHeight="1" x14ac:dyDescent="0.25"/>
    <row r="617" ht="13.5" customHeight="1" x14ac:dyDescent="0.25"/>
    <row r="618" ht="13.5" customHeight="1" x14ac:dyDescent="0.25"/>
    <row r="619" ht="13.5" customHeight="1" x14ac:dyDescent="0.25"/>
    <row r="620" ht="13.5" customHeight="1" x14ac:dyDescent="0.25"/>
    <row r="621" ht="13.5" customHeight="1" x14ac:dyDescent="0.25"/>
    <row r="622" ht="13.5" customHeight="1" x14ac:dyDescent="0.25"/>
    <row r="623" ht="13.5" customHeight="1" x14ac:dyDescent="0.25"/>
    <row r="624" ht="13.5" customHeight="1" x14ac:dyDescent="0.25"/>
    <row r="625" ht="13.5" customHeight="1" x14ac:dyDescent="0.25"/>
    <row r="626" ht="13.5" customHeight="1" x14ac:dyDescent="0.25"/>
    <row r="627" ht="13.5" customHeight="1" x14ac:dyDescent="0.25"/>
    <row r="628" ht="13.5" customHeight="1" x14ac:dyDescent="0.25"/>
    <row r="629" ht="13.5" customHeight="1" x14ac:dyDescent="0.25"/>
    <row r="630" ht="13.5" customHeight="1" x14ac:dyDescent="0.25"/>
    <row r="631" ht="13.5" customHeight="1" x14ac:dyDescent="0.25"/>
    <row r="632" ht="13.5" customHeight="1" x14ac:dyDescent="0.25"/>
    <row r="633" ht="13.5" customHeight="1" x14ac:dyDescent="0.25"/>
    <row r="634" ht="13.5" customHeight="1" x14ac:dyDescent="0.25"/>
    <row r="635" ht="13.5" customHeight="1" x14ac:dyDescent="0.25"/>
    <row r="636" ht="13.5" customHeight="1" x14ac:dyDescent="0.25"/>
    <row r="637" ht="13.5" customHeight="1" x14ac:dyDescent="0.25"/>
    <row r="638" ht="13.5" customHeight="1" x14ac:dyDescent="0.25"/>
    <row r="639" ht="13.5" customHeight="1" x14ac:dyDescent="0.25"/>
    <row r="640" ht="13.5" customHeight="1" x14ac:dyDescent="0.25"/>
    <row r="641" ht="13.5" customHeight="1" x14ac:dyDescent="0.25"/>
    <row r="642" ht="13.5" customHeight="1" x14ac:dyDescent="0.25"/>
    <row r="643" ht="13.5" customHeight="1" x14ac:dyDescent="0.25"/>
    <row r="644" ht="13.5" customHeight="1" x14ac:dyDescent="0.25"/>
    <row r="645" ht="13.5" customHeight="1" x14ac:dyDescent="0.25"/>
    <row r="646" ht="13.5" customHeight="1" x14ac:dyDescent="0.25"/>
    <row r="647" ht="13.5" customHeight="1" x14ac:dyDescent="0.25"/>
    <row r="648" ht="13.5" customHeight="1" x14ac:dyDescent="0.25"/>
    <row r="649" ht="13.5" customHeight="1" x14ac:dyDescent="0.25"/>
    <row r="650" ht="13.5" customHeight="1" x14ac:dyDescent="0.25"/>
    <row r="651" ht="13.5" customHeight="1" x14ac:dyDescent="0.25"/>
    <row r="652" ht="13.5" customHeight="1" x14ac:dyDescent="0.25"/>
    <row r="653" ht="13.5" customHeight="1" x14ac:dyDescent="0.25"/>
    <row r="654" ht="13.5" customHeight="1" x14ac:dyDescent="0.25"/>
    <row r="655" ht="13.5" customHeight="1" x14ac:dyDescent="0.25"/>
    <row r="656" ht="13.5" customHeight="1" x14ac:dyDescent="0.25"/>
    <row r="657" ht="13.5" customHeight="1" x14ac:dyDescent="0.25"/>
    <row r="658" ht="13.5" customHeight="1" x14ac:dyDescent="0.25"/>
    <row r="659" ht="13.5" customHeight="1" x14ac:dyDescent="0.25"/>
    <row r="660" ht="13.5" customHeight="1" x14ac:dyDescent="0.25"/>
    <row r="661" ht="13.5" customHeight="1" x14ac:dyDescent="0.25"/>
    <row r="662" ht="13.5" customHeight="1" x14ac:dyDescent="0.25"/>
    <row r="663" ht="13.5" customHeight="1" x14ac:dyDescent="0.25"/>
    <row r="664" ht="13.5" customHeight="1" x14ac:dyDescent="0.25"/>
    <row r="665" ht="13.5" customHeight="1" x14ac:dyDescent="0.25"/>
    <row r="666" ht="13.5" customHeight="1" x14ac:dyDescent="0.25"/>
    <row r="667" ht="13.5" customHeight="1" x14ac:dyDescent="0.25"/>
    <row r="668" ht="13.5" customHeight="1" x14ac:dyDescent="0.25"/>
    <row r="669" ht="13.5" customHeight="1" x14ac:dyDescent="0.25"/>
    <row r="670" ht="13.5" customHeight="1" x14ac:dyDescent="0.25"/>
    <row r="671" ht="13.5" customHeight="1" x14ac:dyDescent="0.25"/>
    <row r="672" ht="13.5" customHeight="1" x14ac:dyDescent="0.25"/>
    <row r="673" ht="13.5" customHeight="1" x14ac:dyDescent="0.25"/>
    <row r="674" ht="13.5" customHeight="1" x14ac:dyDescent="0.25"/>
    <row r="675" ht="13.5" customHeight="1" x14ac:dyDescent="0.25"/>
    <row r="676" ht="13.5" customHeight="1" x14ac:dyDescent="0.25"/>
    <row r="677" ht="13.5" customHeight="1" x14ac:dyDescent="0.25"/>
    <row r="678" ht="13.5" customHeight="1" x14ac:dyDescent="0.25"/>
    <row r="679" ht="13.5" customHeight="1" x14ac:dyDescent="0.25"/>
    <row r="680" ht="13.5" customHeight="1" x14ac:dyDescent="0.25"/>
    <row r="681" ht="13.5" customHeight="1" x14ac:dyDescent="0.25"/>
    <row r="682" ht="13.5" customHeight="1" x14ac:dyDescent="0.25"/>
    <row r="683" ht="13.5" customHeight="1" x14ac:dyDescent="0.25"/>
    <row r="684" ht="13.5" customHeight="1" x14ac:dyDescent="0.25"/>
    <row r="685" ht="13.5" customHeight="1" x14ac:dyDescent="0.25"/>
    <row r="686" ht="13.5" customHeight="1" x14ac:dyDescent="0.25"/>
    <row r="687" ht="13.5" customHeight="1" x14ac:dyDescent="0.25"/>
    <row r="688" ht="13.5" customHeight="1" x14ac:dyDescent="0.25"/>
    <row r="689" ht="13.5" customHeight="1" x14ac:dyDescent="0.25"/>
    <row r="690" ht="13.5" customHeight="1" x14ac:dyDescent="0.25"/>
    <row r="691" ht="13.5" customHeight="1" x14ac:dyDescent="0.25"/>
    <row r="692" ht="13.5" customHeight="1" x14ac:dyDescent="0.25"/>
    <row r="693" ht="13.5" customHeight="1" x14ac:dyDescent="0.25"/>
    <row r="694" ht="13.5" customHeight="1" x14ac:dyDescent="0.25"/>
    <row r="695" ht="13.5" customHeight="1" x14ac:dyDescent="0.25"/>
    <row r="696" ht="13.5" customHeight="1" x14ac:dyDescent="0.25"/>
    <row r="697" ht="13.5" customHeight="1" x14ac:dyDescent="0.25"/>
    <row r="698" ht="13.5" customHeight="1" x14ac:dyDescent="0.25"/>
    <row r="699" ht="13.5" customHeight="1" x14ac:dyDescent="0.25"/>
    <row r="700" ht="13.5" customHeight="1" x14ac:dyDescent="0.25"/>
    <row r="701" ht="13.5" customHeight="1" x14ac:dyDescent="0.25"/>
    <row r="702" ht="13.5" customHeight="1" x14ac:dyDescent="0.25"/>
    <row r="703" ht="13.5" customHeight="1" x14ac:dyDescent="0.25"/>
    <row r="704" ht="13.5" customHeight="1" x14ac:dyDescent="0.25"/>
    <row r="705" ht="13.5" customHeight="1" x14ac:dyDescent="0.25"/>
    <row r="706" ht="13.5" customHeight="1" x14ac:dyDescent="0.25"/>
    <row r="707" ht="13.5" customHeight="1" x14ac:dyDescent="0.25"/>
    <row r="708" ht="13.5" customHeight="1" x14ac:dyDescent="0.25"/>
    <row r="709" ht="13.5" customHeight="1" x14ac:dyDescent="0.25"/>
    <row r="710" ht="13.5" customHeight="1" x14ac:dyDescent="0.25"/>
    <row r="711" ht="13.5" customHeight="1" x14ac:dyDescent="0.25"/>
    <row r="712" ht="13.5" customHeight="1" x14ac:dyDescent="0.25"/>
    <row r="713" ht="13.5" customHeight="1" x14ac:dyDescent="0.25"/>
    <row r="714" ht="13.5" customHeight="1" x14ac:dyDescent="0.25"/>
    <row r="715" ht="13.5" customHeight="1" x14ac:dyDescent="0.25"/>
    <row r="716" ht="13.5" customHeight="1" x14ac:dyDescent="0.25"/>
    <row r="717" ht="13.5" customHeight="1" x14ac:dyDescent="0.25"/>
    <row r="718" ht="13.5" customHeight="1" x14ac:dyDescent="0.25"/>
    <row r="719" ht="13.5" customHeight="1" x14ac:dyDescent="0.25"/>
    <row r="720" ht="13.5" customHeight="1" x14ac:dyDescent="0.25"/>
    <row r="721" ht="13.5" customHeight="1" x14ac:dyDescent="0.25"/>
    <row r="722" ht="13.5" customHeight="1" x14ac:dyDescent="0.25"/>
    <row r="723" ht="13.5" customHeight="1" x14ac:dyDescent="0.25"/>
    <row r="724" ht="13.5" customHeight="1" x14ac:dyDescent="0.25"/>
    <row r="725" ht="13.5" customHeight="1" x14ac:dyDescent="0.25"/>
    <row r="726" ht="13.5" customHeight="1" x14ac:dyDescent="0.25"/>
    <row r="727" ht="13.5" customHeight="1" x14ac:dyDescent="0.25"/>
    <row r="728" ht="13.5" customHeight="1" x14ac:dyDescent="0.25"/>
    <row r="729" ht="13.5" customHeight="1" x14ac:dyDescent="0.25"/>
    <row r="730" ht="13.5" customHeight="1" x14ac:dyDescent="0.25"/>
    <row r="731" ht="13.5" customHeight="1" x14ac:dyDescent="0.25"/>
    <row r="732" ht="13.5" customHeight="1" x14ac:dyDescent="0.25"/>
    <row r="733" ht="13.5" customHeight="1" x14ac:dyDescent="0.25"/>
    <row r="734" ht="13.5" customHeight="1" x14ac:dyDescent="0.25"/>
    <row r="735" ht="13.5" customHeight="1" x14ac:dyDescent="0.25"/>
    <row r="736" ht="13.5" customHeight="1" x14ac:dyDescent="0.25"/>
    <row r="737" ht="13.5" customHeight="1" x14ac:dyDescent="0.25"/>
    <row r="738" ht="13.5" customHeight="1" x14ac:dyDescent="0.25"/>
    <row r="739" ht="13.5" customHeight="1" x14ac:dyDescent="0.25"/>
    <row r="740" ht="13.5" customHeight="1" x14ac:dyDescent="0.25"/>
    <row r="741" ht="13.5" customHeight="1" x14ac:dyDescent="0.25"/>
    <row r="742" ht="13.5" customHeight="1" x14ac:dyDescent="0.25"/>
    <row r="743" ht="13.5" customHeight="1" x14ac:dyDescent="0.25"/>
    <row r="744" ht="13.5" customHeight="1" x14ac:dyDescent="0.25"/>
    <row r="745" ht="13.5" customHeight="1" x14ac:dyDescent="0.25"/>
    <row r="746" ht="13.5" customHeight="1" x14ac:dyDescent="0.25"/>
    <row r="747" ht="13.5" customHeight="1" x14ac:dyDescent="0.25"/>
    <row r="748" ht="13.5" customHeight="1" x14ac:dyDescent="0.25"/>
    <row r="749" ht="13.5" customHeight="1" x14ac:dyDescent="0.25"/>
    <row r="750" ht="13.5" customHeight="1" x14ac:dyDescent="0.25"/>
    <row r="751" ht="13.5" customHeight="1" x14ac:dyDescent="0.25"/>
    <row r="752" ht="13.5" customHeight="1" x14ac:dyDescent="0.25"/>
    <row r="753" ht="13.5" customHeight="1" x14ac:dyDescent="0.25"/>
    <row r="754" ht="13.5" customHeight="1" x14ac:dyDescent="0.25"/>
    <row r="755" ht="13.5" customHeight="1" x14ac:dyDescent="0.25"/>
    <row r="756" ht="13.5" customHeight="1" x14ac:dyDescent="0.25"/>
    <row r="757" ht="13.5" customHeight="1" x14ac:dyDescent="0.25"/>
    <row r="758" ht="13.5" customHeight="1" x14ac:dyDescent="0.25"/>
    <row r="759" ht="13.5" customHeight="1" x14ac:dyDescent="0.25"/>
    <row r="760" ht="13.5" customHeight="1" x14ac:dyDescent="0.25"/>
    <row r="761" ht="13.5" customHeight="1" x14ac:dyDescent="0.25"/>
    <row r="762" ht="13.5" customHeight="1" x14ac:dyDescent="0.25"/>
    <row r="763" ht="13.5" customHeight="1" x14ac:dyDescent="0.25"/>
    <row r="764" ht="13.5" customHeight="1" x14ac:dyDescent="0.25"/>
    <row r="765" ht="13.5" customHeight="1" x14ac:dyDescent="0.25"/>
    <row r="766" ht="13.5" customHeight="1" x14ac:dyDescent="0.25"/>
    <row r="767" ht="13.5" customHeight="1" x14ac:dyDescent="0.25"/>
    <row r="768" ht="13.5" customHeight="1" x14ac:dyDescent="0.25"/>
    <row r="769" ht="13.5" customHeight="1" x14ac:dyDescent="0.25"/>
    <row r="770" ht="13.5" customHeight="1" x14ac:dyDescent="0.25"/>
    <row r="771" ht="13.5" customHeight="1" x14ac:dyDescent="0.25"/>
    <row r="772" ht="13.5" customHeight="1" x14ac:dyDescent="0.25"/>
    <row r="773" ht="13.5" customHeight="1" x14ac:dyDescent="0.25"/>
    <row r="774" ht="13.5" customHeight="1" x14ac:dyDescent="0.25"/>
    <row r="775" ht="13.5" customHeight="1" x14ac:dyDescent="0.25"/>
    <row r="776" ht="13.5" customHeight="1" x14ac:dyDescent="0.25"/>
    <row r="777" ht="13.5" customHeight="1" x14ac:dyDescent="0.25"/>
    <row r="778" ht="13.5" customHeight="1" x14ac:dyDescent="0.25"/>
    <row r="779" ht="13.5" customHeight="1" x14ac:dyDescent="0.25"/>
    <row r="780" ht="13.5" customHeight="1" x14ac:dyDescent="0.25"/>
    <row r="781" ht="13.5" customHeight="1" x14ac:dyDescent="0.25"/>
    <row r="782" ht="13.5" customHeight="1" x14ac:dyDescent="0.25"/>
    <row r="783" ht="13.5" customHeight="1" x14ac:dyDescent="0.25"/>
    <row r="784" ht="13.5" customHeight="1" x14ac:dyDescent="0.25"/>
    <row r="785" ht="13.5" customHeight="1" x14ac:dyDescent="0.25"/>
    <row r="786" ht="13.5" customHeight="1" x14ac:dyDescent="0.25"/>
    <row r="787" ht="13.5" customHeight="1" x14ac:dyDescent="0.25"/>
    <row r="788" ht="13.5" customHeight="1" x14ac:dyDescent="0.25"/>
    <row r="789" ht="13.5" customHeight="1" x14ac:dyDescent="0.25"/>
    <row r="790" ht="13.5" customHeight="1" x14ac:dyDescent="0.25"/>
    <row r="791" ht="13.5" customHeight="1" x14ac:dyDescent="0.25"/>
    <row r="792" ht="13.5" customHeight="1" x14ac:dyDescent="0.25"/>
    <row r="793" ht="13.5" customHeight="1" x14ac:dyDescent="0.25"/>
    <row r="794" ht="13.5" customHeight="1" x14ac:dyDescent="0.25"/>
    <row r="795" ht="13.5" customHeight="1" x14ac:dyDescent="0.25"/>
    <row r="796" ht="13.5" customHeight="1" x14ac:dyDescent="0.25"/>
    <row r="797" ht="13.5" customHeight="1" x14ac:dyDescent="0.25"/>
    <row r="798" ht="13.5" customHeight="1" x14ac:dyDescent="0.25"/>
    <row r="799" ht="13.5" customHeight="1" x14ac:dyDescent="0.25"/>
    <row r="800" ht="13.5" customHeight="1" x14ac:dyDescent="0.25"/>
    <row r="801" ht="13.5" customHeight="1" x14ac:dyDescent="0.25"/>
    <row r="802" ht="13.5" customHeight="1" x14ac:dyDescent="0.25"/>
    <row r="803" ht="13.5" customHeight="1" x14ac:dyDescent="0.25"/>
    <row r="804" ht="13.5" customHeight="1" x14ac:dyDescent="0.25"/>
    <row r="805" ht="13.5" customHeight="1" x14ac:dyDescent="0.25"/>
    <row r="806" ht="13.5" customHeight="1" x14ac:dyDescent="0.25"/>
    <row r="807" ht="13.5" customHeight="1" x14ac:dyDescent="0.25"/>
    <row r="808" ht="13.5" customHeight="1" x14ac:dyDescent="0.25"/>
    <row r="809" ht="13.5" customHeight="1" x14ac:dyDescent="0.25"/>
    <row r="810" ht="13.5" customHeight="1" x14ac:dyDescent="0.25"/>
    <row r="811" ht="13.5" customHeight="1" x14ac:dyDescent="0.25"/>
    <row r="812" ht="13.5" customHeight="1" x14ac:dyDescent="0.25"/>
    <row r="813" ht="13.5" customHeight="1" x14ac:dyDescent="0.25"/>
    <row r="814" ht="13.5" customHeight="1" x14ac:dyDescent="0.25"/>
    <row r="815" ht="13.5" customHeight="1" x14ac:dyDescent="0.25"/>
    <row r="816" ht="13.5" customHeight="1" x14ac:dyDescent="0.25"/>
    <row r="817" ht="13.5" customHeight="1" x14ac:dyDescent="0.25"/>
    <row r="818" ht="13.5" customHeight="1" x14ac:dyDescent="0.25"/>
    <row r="819" ht="13.5" customHeight="1" x14ac:dyDescent="0.25"/>
    <row r="820" ht="13.5" customHeight="1" x14ac:dyDescent="0.25"/>
    <row r="821" ht="13.5" customHeight="1" x14ac:dyDescent="0.25"/>
    <row r="822" ht="13.5" customHeight="1" x14ac:dyDescent="0.25"/>
    <row r="823" ht="13.5" customHeight="1" x14ac:dyDescent="0.25"/>
    <row r="824" ht="13.5" customHeight="1" x14ac:dyDescent="0.25"/>
    <row r="825" ht="13.5" customHeight="1" x14ac:dyDescent="0.25"/>
    <row r="826" ht="13.5" customHeight="1" x14ac:dyDescent="0.25"/>
    <row r="827" ht="13.5" customHeight="1" x14ac:dyDescent="0.25"/>
    <row r="828" ht="13.5" customHeight="1" x14ac:dyDescent="0.25"/>
    <row r="829" ht="13.5" customHeight="1" x14ac:dyDescent="0.25"/>
    <row r="830" ht="13.5" customHeight="1" x14ac:dyDescent="0.25"/>
    <row r="831" ht="13.5" customHeight="1" x14ac:dyDescent="0.25"/>
    <row r="832" ht="13.5" customHeight="1" x14ac:dyDescent="0.25"/>
    <row r="833" ht="13.5" customHeight="1" x14ac:dyDescent="0.25"/>
    <row r="834" ht="13.5" customHeight="1" x14ac:dyDescent="0.25"/>
    <row r="835" ht="13.5" customHeight="1" x14ac:dyDescent="0.25"/>
    <row r="836" ht="13.5" customHeight="1" x14ac:dyDescent="0.25"/>
    <row r="837" ht="13.5" customHeight="1" x14ac:dyDescent="0.25"/>
    <row r="838" ht="13.5" customHeight="1" x14ac:dyDescent="0.25"/>
    <row r="839" ht="13.5" customHeight="1" x14ac:dyDescent="0.25"/>
    <row r="840" ht="13.5" customHeight="1" x14ac:dyDescent="0.25"/>
    <row r="841" ht="13.5" customHeight="1" x14ac:dyDescent="0.25"/>
    <row r="842" ht="13.5" customHeight="1" x14ac:dyDescent="0.25"/>
    <row r="843" ht="13.5" customHeight="1" x14ac:dyDescent="0.25"/>
    <row r="844" ht="13.5" customHeight="1" x14ac:dyDescent="0.25"/>
    <row r="845" ht="13.5" customHeight="1" x14ac:dyDescent="0.25"/>
    <row r="846" ht="13.5" customHeight="1" x14ac:dyDescent="0.25"/>
    <row r="847" ht="13.5" customHeight="1" x14ac:dyDescent="0.25"/>
    <row r="848" ht="13.5" customHeight="1" x14ac:dyDescent="0.25"/>
    <row r="849" ht="13.5" customHeight="1" x14ac:dyDescent="0.25"/>
    <row r="850" ht="13.5" customHeight="1" x14ac:dyDescent="0.25"/>
    <row r="851" ht="13.5" customHeight="1" x14ac:dyDescent="0.25"/>
    <row r="852" ht="13.5" customHeight="1" x14ac:dyDescent="0.25"/>
    <row r="853" ht="13.5" customHeight="1" x14ac:dyDescent="0.25"/>
    <row r="854" ht="13.5" customHeight="1" x14ac:dyDescent="0.25"/>
    <row r="855" ht="13.5" customHeight="1" x14ac:dyDescent="0.25"/>
    <row r="856" ht="13.5" customHeight="1" x14ac:dyDescent="0.25"/>
    <row r="857" ht="13.5" customHeight="1" x14ac:dyDescent="0.25"/>
    <row r="858" ht="13.5" customHeight="1" x14ac:dyDescent="0.25"/>
    <row r="859" ht="13.5" customHeight="1" x14ac:dyDescent="0.25"/>
    <row r="860" ht="13.5" customHeight="1" x14ac:dyDescent="0.25"/>
    <row r="861" ht="13.5" customHeight="1" x14ac:dyDescent="0.25"/>
    <row r="862" ht="13.5" customHeight="1" x14ac:dyDescent="0.25"/>
    <row r="863" ht="13.5" customHeight="1" x14ac:dyDescent="0.25"/>
    <row r="864" ht="13.5" customHeight="1" x14ac:dyDescent="0.25"/>
    <row r="865" ht="13.5" customHeight="1" x14ac:dyDescent="0.25"/>
    <row r="866" ht="13.5" customHeight="1" x14ac:dyDescent="0.25"/>
    <row r="867" ht="13.5" customHeight="1" x14ac:dyDescent="0.25"/>
    <row r="868" ht="13.5" customHeight="1" x14ac:dyDescent="0.25"/>
    <row r="869" ht="13.5" customHeight="1" x14ac:dyDescent="0.25"/>
    <row r="870" ht="13.5" customHeight="1" x14ac:dyDescent="0.25"/>
    <row r="871" ht="13.5" customHeight="1" x14ac:dyDescent="0.25"/>
    <row r="872" ht="13.5" customHeight="1" x14ac:dyDescent="0.25"/>
    <row r="873" ht="13.5" customHeight="1" x14ac:dyDescent="0.25"/>
    <row r="874" ht="13.5" customHeight="1" x14ac:dyDescent="0.25"/>
    <row r="875" ht="13.5" customHeight="1" x14ac:dyDescent="0.25"/>
    <row r="876" ht="13.5" customHeight="1" x14ac:dyDescent="0.25"/>
    <row r="877" ht="13.5" customHeight="1" x14ac:dyDescent="0.25"/>
    <row r="878" ht="13.5" customHeight="1" x14ac:dyDescent="0.25"/>
    <row r="879" ht="13.5" customHeight="1" x14ac:dyDescent="0.25"/>
    <row r="880" ht="13.5" customHeight="1" x14ac:dyDescent="0.25"/>
    <row r="881" ht="13.5" customHeight="1" x14ac:dyDescent="0.25"/>
    <row r="882" ht="13.5" customHeight="1" x14ac:dyDescent="0.25"/>
    <row r="883" ht="13.5" customHeight="1" x14ac:dyDescent="0.25"/>
    <row r="884" ht="13.5" customHeight="1" x14ac:dyDescent="0.25"/>
    <row r="885" ht="13.5" customHeight="1" x14ac:dyDescent="0.25"/>
    <row r="886" ht="13.5" customHeight="1" x14ac:dyDescent="0.25"/>
    <row r="887" ht="13.5" customHeight="1" x14ac:dyDescent="0.25"/>
    <row r="888" ht="13.5" customHeight="1" x14ac:dyDescent="0.25"/>
    <row r="889" ht="13.5" customHeight="1" x14ac:dyDescent="0.25"/>
    <row r="890" ht="13.5" customHeight="1" x14ac:dyDescent="0.25"/>
    <row r="891" ht="13.5" customHeight="1" x14ac:dyDescent="0.25"/>
    <row r="892" ht="13.5" customHeight="1" x14ac:dyDescent="0.25"/>
    <row r="893" ht="13.5" customHeight="1" x14ac:dyDescent="0.25"/>
    <row r="894" ht="13.5" customHeight="1" x14ac:dyDescent="0.25"/>
    <row r="895" ht="13.5" customHeight="1" x14ac:dyDescent="0.25"/>
    <row r="896" ht="13.5" customHeight="1" x14ac:dyDescent="0.25"/>
    <row r="897" ht="13.5" customHeight="1" x14ac:dyDescent="0.25"/>
    <row r="898" ht="13.5" customHeight="1" x14ac:dyDescent="0.25"/>
    <row r="899" ht="13.5" customHeight="1" x14ac:dyDescent="0.25"/>
    <row r="900" ht="13.5" customHeight="1" x14ac:dyDescent="0.25"/>
    <row r="901" ht="13.5" customHeight="1" x14ac:dyDescent="0.25"/>
    <row r="902" ht="13.5" customHeight="1" x14ac:dyDescent="0.25"/>
    <row r="903" ht="13.5" customHeight="1" x14ac:dyDescent="0.25"/>
    <row r="904" ht="13.5" customHeight="1" x14ac:dyDescent="0.25"/>
    <row r="905" ht="13.5" customHeight="1" x14ac:dyDescent="0.25"/>
    <row r="906" ht="13.5" customHeight="1" x14ac:dyDescent="0.25"/>
    <row r="907" ht="13.5" customHeight="1" x14ac:dyDescent="0.25"/>
    <row r="908" ht="13.5" customHeight="1" x14ac:dyDescent="0.25"/>
    <row r="909" ht="13.5" customHeight="1" x14ac:dyDescent="0.25"/>
    <row r="910" ht="13.5" customHeight="1" x14ac:dyDescent="0.25"/>
    <row r="911" ht="13.5" customHeight="1" x14ac:dyDescent="0.25"/>
    <row r="912" ht="13.5" customHeight="1" x14ac:dyDescent="0.25"/>
    <row r="913" ht="13.5" customHeight="1" x14ac:dyDescent="0.25"/>
    <row r="914" ht="13.5" customHeight="1" x14ac:dyDescent="0.25"/>
    <row r="915" ht="13.5" customHeight="1" x14ac:dyDescent="0.25"/>
    <row r="916" ht="13.5" customHeight="1" x14ac:dyDescent="0.25"/>
    <row r="917" ht="13.5" customHeight="1" x14ac:dyDescent="0.25"/>
    <row r="918" ht="13.5" customHeight="1" x14ac:dyDescent="0.25"/>
    <row r="919" ht="13.5" customHeight="1" x14ac:dyDescent="0.25"/>
    <row r="920" ht="13.5" customHeight="1" x14ac:dyDescent="0.25"/>
    <row r="921" ht="13.5" customHeight="1" x14ac:dyDescent="0.25"/>
    <row r="922" ht="13.5" customHeight="1" x14ac:dyDescent="0.25"/>
    <row r="923" ht="13.5" customHeight="1" x14ac:dyDescent="0.25"/>
    <row r="924" ht="13.5" customHeight="1" x14ac:dyDescent="0.25"/>
    <row r="925" ht="13.5" customHeight="1" x14ac:dyDescent="0.25"/>
    <row r="926" ht="13.5" customHeight="1" x14ac:dyDescent="0.25"/>
    <row r="927" ht="13.5" customHeight="1" x14ac:dyDescent="0.25"/>
    <row r="928" ht="13.5" customHeight="1" x14ac:dyDescent="0.25"/>
    <row r="929" ht="13.5" customHeight="1" x14ac:dyDescent="0.25"/>
    <row r="930" ht="13.5" customHeight="1" x14ac:dyDescent="0.25"/>
    <row r="931" ht="13.5" customHeight="1" x14ac:dyDescent="0.25"/>
    <row r="932" ht="13.5" customHeight="1" x14ac:dyDescent="0.25"/>
    <row r="933" ht="13.5" customHeight="1" x14ac:dyDescent="0.25"/>
    <row r="934" ht="13.5" customHeight="1" x14ac:dyDescent="0.25"/>
    <row r="935" ht="13.5" customHeight="1" x14ac:dyDescent="0.25"/>
    <row r="936" ht="13.5" customHeight="1" x14ac:dyDescent="0.25"/>
    <row r="937" ht="13.5" customHeight="1" x14ac:dyDescent="0.25"/>
    <row r="938" ht="13.5" customHeight="1" x14ac:dyDescent="0.25"/>
    <row r="939" ht="13.5" customHeight="1" x14ac:dyDescent="0.25"/>
    <row r="940" ht="13.5" customHeight="1" x14ac:dyDescent="0.25"/>
    <row r="941" ht="13.5" customHeight="1" x14ac:dyDescent="0.25"/>
    <row r="942" ht="13.5" customHeight="1" x14ac:dyDescent="0.25"/>
    <row r="943" ht="13.5" customHeight="1" x14ac:dyDescent="0.25"/>
    <row r="944" ht="13.5" customHeight="1" x14ac:dyDescent="0.25"/>
    <row r="945" ht="13.5" customHeight="1" x14ac:dyDescent="0.25"/>
    <row r="946" ht="13.5" customHeight="1" x14ac:dyDescent="0.25"/>
    <row r="947" ht="13.5" customHeight="1" x14ac:dyDescent="0.25"/>
    <row r="948" ht="13.5" customHeight="1" x14ac:dyDescent="0.25"/>
    <row r="949" ht="13.5" customHeight="1" x14ac:dyDescent="0.25"/>
    <row r="950" ht="13.5" customHeight="1" x14ac:dyDescent="0.25"/>
    <row r="951" ht="13.5" customHeight="1" x14ac:dyDescent="0.25"/>
    <row r="952" ht="13.5" customHeight="1" x14ac:dyDescent="0.25"/>
    <row r="953" ht="13.5" customHeight="1" x14ac:dyDescent="0.25"/>
    <row r="954" ht="13.5" customHeight="1" x14ac:dyDescent="0.25"/>
    <row r="955" ht="13.5" customHeight="1" x14ac:dyDescent="0.25"/>
    <row r="956" ht="13.5" customHeight="1" x14ac:dyDescent="0.25"/>
    <row r="957" ht="13.5" customHeight="1" x14ac:dyDescent="0.25"/>
    <row r="958" ht="13.5" customHeight="1" x14ac:dyDescent="0.25"/>
    <row r="959" ht="13.5" customHeight="1" x14ac:dyDescent="0.25"/>
    <row r="960" ht="13.5" customHeight="1" x14ac:dyDescent="0.25"/>
    <row r="961" ht="13.5" customHeight="1" x14ac:dyDescent="0.25"/>
    <row r="962" ht="13.5" customHeight="1" x14ac:dyDescent="0.25"/>
    <row r="963" ht="13.5" customHeight="1" x14ac:dyDescent="0.25"/>
    <row r="964" ht="13.5" customHeight="1" x14ac:dyDescent="0.25"/>
    <row r="965" ht="13.5" customHeight="1" x14ac:dyDescent="0.25"/>
    <row r="966" ht="13.5" customHeight="1" x14ac:dyDescent="0.25"/>
    <row r="967" ht="13.5" customHeight="1" x14ac:dyDescent="0.25"/>
    <row r="968" ht="13.5" customHeight="1" x14ac:dyDescent="0.25"/>
    <row r="969" ht="13.5" customHeight="1" x14ac:dyDescent="0.25"/>
    <row r="970" ht="13.5" customHeight="1" x14ac:dyDescent="0.25"/>
    <row r="971" ht="13.5" customHeight="1" x14ac:dyDescent="0.25"/>
    <row r="972" ht="13.5" customHeight="1" x14ac:dyDescent="0.25"/>
    <row r="973" ht="13.5" customHeight="1" x14ac:dyDescent="0.25"/>
    <row r="974" ht="13.5" customHeight="1" x14ac:dyDescent="0.25"/>
    <row r="975" ht="13.5" customHeight="1" x14ac:dyDescent="0.25"/>
    <row r="976" ht="13.5" customHeight="1" x14ac:dyDescent="0.25"/>
    <row r="977" ht="13.5" customHeight="1" x14ac:dyDescent="0.25"/>
    <row r="978" ht="13.5" customHeight="1" x14ac:dyDescent="0.25"/>
    <row r="979" ht="13.5" customHeight="1" x14ac:dyDescent="0.25"/>
    <row r="980" ht="13.5" customHeight="1" x14ac:dyDescent="0.25"/>
    <row r="981" ht="13.5" customHeight="1" x14ac:dyDescent="0.25"/>
    <row r="982" ht="13.5" customHeight="1" x14ac:dyDescent="0.25"/>
    <row r="983" ht="13.5" customHeight="1" x14ac:dyDescent="0.25"/>
    <row r="984" ht="13.5" customHeight="1" x14ac:dyDescent="0.25"/>
    <row r="985" ht="13.5" customHeight="1" x14ac:dyDescent="0.25"/>
    <row r="986" ht="13.5" customHeight="1" x14ac:dyDescent="0.25"/>
    <row r="987" ht="13.5" customHeight="1" x14ac:dyDescent="0.25"/>
    <row r="988" ht="13.5" customHeight="1" x14ac:dyDescent="0.25"/>
    <row r="989" ht="13.5" customHeight="1" x14ac:dyDescent="0.25"/>
    <row r="990" ht="13.5" customHeight="1" x14ac:dyDescent="0.25"/>
    <row r="991" ht="13.5" customHeight="1" x14ac:dyDescent="0.25"/>
    <row r="992" ht="13.5" customHeight="1" x14ac:dyDescent="0.25"/>
    <row r="993" ht="13.5" customHeight="1" x14ac:dyDescent="0.25"/>
    <row r="994" ht="13.5" customHeight="1" x14ac:dyDescent="0.25"/>
    <row r="995" ht="13.5" customHeight="1" x14ac:dyDescent="0.25"/>
    <row r="996" ht="13.5" customHeight="1" x14ac:dyDescent="0.25"/>
    <row r="997" ht="13.5" customHeight="1" x14ac:dyDescent="0.25"/>
    <row r="998" ht="13.5" customHeight="1" x14ac:dyDescent="0.25"/>
    <row r="999" ht="13.5" customHeight="1" x14ac:dyDescent="0.25"/>
    <row r="1000" ht="13.5" customHeight="1" x14ac:dyDescent="0.25"/>
  </sheetData>
  <autoFilter ref="A1:AD23" xr:uid="{00000000-0009-0000-0000-000008000000}"/>
  <dataValidations count="2">
    <dataValidation type="list" allowBlank="1" showErrorMessage="1" sqref="Y2:Z23" xr:uid="{00000000-0002-0000-0800-000001000000}">
      <formula1>"Nog niet opgestart,In opstartfase,Gevorderde fase,Voldaan,Niet (langer) van toepassing"</formula1>
    </dataValidation>
    <dataValidation type="list" allowBlank="1" showInputMessage="1" showErrorMessage="1" sqref="AA2:AB23" xr:uid="{15BAE0D7-4679-4B25-957D-68FE25071BD9}">
      <formula1>"Zie apart document 'addendum werkingsverslag',Nog niet opgestart,Opstartfase,Gevorderde fase,Voldaan,Niet (langer) van toepassing"</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22</vt:i4>
      </vt:variant>
    </vt:vector>
  </HeadingPairs>
  <TitlesOfParts>
    <vt:vector size="22" baseType="lpstr">
      <vt:lpstr>BO 1.1 - Jeugd</vt:lpstr>
      <vt:lpstr>BO 1.2 - Stijlwerking</vt:lpstr>
      <vt:lpstr>BO 1.3 - Wedstrijdsport</vt:lpstr>
      <vt:lpstr>BO 2.1 - VTS</vt:lpstr>
      <vt:lpstr>BO 2.2 - Fed bijscholingen</vt:lpstr>
      <vt:lpstr>BO 3 - Informatieverspreiding</vt:lpstr>
      <vt:lpstr>BO 4.1 - Promotie van de clubs</vt:lpstr>
      <vt:lpstr>BO 4.2 - Promotie extern</vt:lpstr>
      <vt:lpstr>BF 1 - Jeugdsportproject</vt:lpstr>
      <vt:lpstr>BF 5 - Topsport</vt:lpstr>
      <vt:lpstr>GS 1 - Medisch GS</vt:lpstr>
      <vt:lpstr>GS 2 - Ethisch GS</vt:lpstr>
      <vt:lpstr>GS3 - Antidoping</vt:lpstr>
      <vt:lpstr>GBH 1 - Transparantie</vt:lpstr>
      <vt:lpstr>GBH 2 - Democratie</vt:lpstr>
      <vt:lpstr>GBH 3 - Interne ver. en contr.</vt:lpstr>
      <vt:lpstr>TU - Tuchtwerking</vt:lpstr>
      <vt:lpstr>Algemene Werking</vt:lpstr>
      <vt:lpstr>Administratie</vt:lpstr>
      <vt:lpstr>Cijfer-totalen</vt:lpstr>
      <vt:lpstr>Cijfers voor AV en bestuur</vt:lpstr>
      <vt:lpstr>Adm. verplichtingen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c:creator>
  <cp:lastModifiedBy>Jan Van Gestel</cp:lastModifiedBy>
  <dcterms:created xsi:type="dcterms:W3CDTF">2019-11-05T14:41:37Z</dcterms:created>
  <dcterms:modified xsi:type="dcterms:W3CDTF">2024-03-08T08:33:18Z</dcterms:modified>
</cp:coreProperties>
</file>